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D:\develop_cloud\bid_entry\07申請書\doc\ver8\reg_common\"/>
    </mc:Choice>
  </mc:AlternateContent>
  <xr:revisionPtr revIDLastSave="0" documentId="13_ncr:1_{DCF4CC37-06E2-4018-A4EC-6DD5F83272E3}" xr6:coauthVersionLast="47" xr6:coauthVersionMax="47" xr10:uidLastSave="{00000000-0000-0000-0000-000000000000}"/>
  <workbookProtection workbookAlgorithmName="SHA-512" workbookHashValue="eqcDVWxrTEAP046VJw8DpIC/hdSRexB3HejRqNbaXyjTiWfqihW1AvlYPrkCac1WTzgLf6CYMwG9SKeZ2HM/sA==" workbookSaltValue="sof3M8Tz/E56lco5/0CJjQ==" workbookSpinCount="100000" lockStructure="1"/>
  <bookViews>
    <workbookView xWindow="-120" yWindow="-120" windowWidth="29040" windowHeight="15720" xr2:uid="{00000000-000D-0000-FFFF-FFFF00000000}"/>
  </bookViews>
  <sheets>
    <sheet name="入力シート" sheetId="1" r:id="rId1"/>
    <sheet name="settings" sheetId="2" state="hidden" r:id="rId2"/>
  </sheets>
  <definedNames>
    <definedName name="_xlnm.Print_Titles" localSheetId="0">入力シート!$1:$1</definedName>
    <definedName name="基準日">settings!$A$5</definedName>
    <definedName name="希望">入力シート!$A$209</definedName>
    <definedName name="希望_物品">入力シート!$A$210</definedName>
    <definedName name="希望_役務">入力シート!$A$251</definedName>
    <definedName name="去年">settings!$A$7</definedName>
    <definedName name="今年">settings!$A$6</definedName>
    <definedName name="都道府県3">settings!$A$1</definedName>
    <definedName name="都道府県4">settings!$A$2</definedName>
    <definedName name="日付例">settings!$A$3</definedName>
    <definedName name="日付例_s">settings!$A$4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69" i="1" l="1"/>
  <c r="A261" i="1"/>
  <c r="A251" i="1"/>
  <c r="A248" i="1"/>
  <c r="A210" i="1"/>
  <c r="A209" i="1"/>
  <c r="A181" i="1"/>
  <c r="A179" i="1"/>
  <c r="A177" i="1"/>
  <c r="A174" i="1"/>
  <c r="A172" i="1"/>
  <c r="A170" i="1"/>
  <c r="A168" i="1"/>
  <c r="A161" i="1"/>
  <c r="A159" i="1"/>
  <c r="A157" i="1"/>
  <c r="A153" i="1"/>
  <c r="A151" i="1"/>
  <c r="A149" i="1"/>
  <c r="A120" i="1"/>
  <c r="A118" i="1"/>
  <c r="A85" i="1"/>
  <c r="A83" i="1"/>
  <c r="A81" i="1"/>
  <c r="A79" i="1"/>
  <c r="A77" i="1"/>
  <c r="A75" i="1"/>
  <c r="A73" i="1"/>
  <c r="A71" i="1"/>
  <c r="A69" i="1"/>
  <c r="A63" i="1"/>
  <c r="A40" i="1"/>
  <c r="A36" i="1"/>
  <c r="A34" i="1"/>
  <c r="A32" i="1"/>
  <c r="A30" i="1"/>
  <c r="A28" i="1"/>
  <c r="A26" i="1"/>
  <c r="A24" i="1"/>
  <c r="A22" i="1"/>
  <c r="A20" i="1"/>
  <c r="A5" i="2"/>
  <c r="A7" i="2" s="1"/>
  <c r="A6" i="2" l="1"/>
  <c r="J169" i="1" s="1"/>
  <c r="J184" i="1"/>
  <c r="J175" i="1"/>
  <c r="J173" i="1"/>
  <c r="A2" i="2" l="1"/>
  <c r="A1" i="2"/>
  <c r="T177" i="1" l="1"/>
</calcChain>
</file>

<file path=xl/sharedStrings.xml><?xml version="1.0" encoding="utf-8"?>
<sst xmlns="http://schemas.openxmlformats.org/spreadsheetml/2006/main" count="187" uniqueCount="153">
  <si>
    <t>郵便番号</t>
    <rPh sb="0" eb="4">
      <t>ユウビンバンゴウ</t>
    </rPh>
    <phoneticPr fontId="6"/>
  </si>
  <si>
    <t>所在地</t>
    <rPh sb="0" eb="3">
      <t>ショザイチ</t>
    </rPh>
    <phoneticPr fontId="6"/>
  </si>
  <si>
    <t>商号又は名称カナ</t>
    <rPh sb="0" eb="2">
      <t>ショウゴウ</t>
    </rPh>
    <rPh sb="2" eb="3">
      <t>マタ</t>
    </rPh>
    <rPh sb="4" eb="6">
      <t>メイショウ</t>
    </rPh>
    <phoneticPr fontId="6"/>
  </si>
  <si>
    <t>商号又は名称</t>
    <rPh sb="0" eb="2">
      <t>ショウゴウ</t>
    </rPh>
    <rPh sb="2" eb="3">
      <t>マタ</t>
    </rPh>
    <rPh sb="4" eb="6">
      <t>メイショウ</t>
    </rPh>
    <phoneticPr fontId="6"/>
  </si>
  <si>
    <t>代表者氏名カナ</t>
    <rPh sb="0" eb="3">
      <t>ダイヒョウシャ</t>
    </rPh>
    <rPh sb="3" eb="5">
      <t>シメイ</t>
    </rPh>
    <phoneticPr fontId="6"/>
  </si>
  <si>
    <t>代表者氏名</t>
    <rPh sb="0" eb="3">
      <t>ダイヒョウシャ</t>
    </rPh>
    <rPh sb="3" eb="5">
      <t>シメイ</t>
    </rPh>
    <phoneticPr fontId="6"/>
  </si>
  <si>
    <t>電話番号</t>
    <rPh sb="0" eb="2">
      <t>デンワ</t>
    </rPh>
    <rPh sb="2" eb="4">
      <t>バンゴウ</t>
    </rPh>
    <phoneticPr fontId="6"/>
  </si>
  <si>
    <t>ＦＡＸ番号</t>
    <rPh sb="3" eb="5">
      <t>バンゴウ</t>
    </rPh>
    <phoneticPr fontId="6"/>
  </si>
  <si>
    <t>担当者部署</t>
    <rPh sb="0" eb="3">
      <t>タントウシャ</t>
    </rPh>
    <rPh sb="3" eb="5">
      <t>ブショ</t>
    </rPh>
    <phoneticPr fontId="6"/>
  </si>
  <si>
    <t>営業年数</t>
    <rPh sb="0" eb="2">
      <t>エイギョウ</t>
    </rPh>
    <rPh sb="2" eb="4">
      <t>ネンスウ</t>
    </rPh>
    <phoneticPr fontId="6"/>
  </si>
  <si>
    <t>E-mailアドレス</t>
    <phoneticPr fontId="6"/>
  </si>
  <si>
    <t>リストから選択してください。</t>
    <rPh sb="5" eb="7">
      <t>センタク</t>
    </rPh>
    <phoneticPr fontId="5"/>
  </si>
  <si>
    <t>全角カタカナで入力してください。姓と名は１文字分空けてください。</t>
    <phoneticPr fontId="5"/>
  </si>
  <si>
    <t>姓と名は１文字分空けてください。</t>
    <phoneticPr fontId="5"/>
  </si>
  <si>
    <t>自己資本額</t>
    <rPh sb="0" eb="2">
      <t>ジコ</t>
    </rPh>
    <rPh sb="2" eb="4">
      <t>シホン</t>
    </rPh>
    <rPh sb="4" eb="5">
      <t>ガク</t>
    </rPh>
    <phoneticPr fontId="6"/>
  </si>
  <si>
    <t>から</t>
    <phoneticPr fontId="5"/>
  </si>
  <si>
    <t>まで</t>
    <phoneticPr fontId="5"/>
  </si>
  <si>
    <t>空調設備保守</t>
    <rPh sb="0" eb="2">
      <t>クウチョウ</t>
    </rPh>
    <rPh sb="2" eb="4">
      <t>セツビ</t>
    </rPh>
    <rPh sb="4" eb="6">
      <t>ホシュ</t>
    </rPh>
    <phoneticPr fontId="4"/>
  </si>
  <si>
    <t>休業又は転(廃)業の期間</t>
    <rPh sb="0" eb="2">
      <t>キュウギョウ</t>
    </rPh>
    <rPh sb="2" eb="3">
      <t>マタ</t>
    </rPh>
    <rPh sb="4" eb="5">
      <t>テン</t>
    </rPh>
    <rPh sb="6" eb="7">
      <t>ハイ</t>
    </rPh>
    <rPh sb="8" eb="9">
      <t>ギョウ</t>
    </rPh>
    <rPh sb="10" eb="12">
      <t>キカン</t>
    </rPh>
    <phoneticPr fontId="6"/>
  </si>
  <si>
    <t>法的再建手続</t>
    <rPh sb="0" eb="2">
      <t>ホウテキ</t>
    </rPh>
    <rPh sb="2" eb="4">
      <t>サイケン</t>
    </rPh>
    <rPh sb="4" eb="6">
      <t>テツヅキ</t>
    </rPh>
    <phoneticPr fontId="6"/>
  </si>
  <si>
    <t>法的再建手続 申立日</t>
    <rPh sb="0" eb="2">
      <t>ホウテキ</t>
    </rPh>
    <rPh sb="2" eb="4">
      <t>サイケン</t>
    </rPh>
    <rPh sb="4" eb="6">
      <t>テツヅキ</t>
    </rPh>
    <rPh sb="7" eb="9">
      <t>モウシタテ</t>
    </rPh>
    <rPh sb="9" eb="10">
      <t>ビ</t>
    </rPh>
    <phoneticPr fontId="13"/>
  </si>
  <si>
    <t>法的再建手続 計画認可日</t>
    <rPh sb="0" eb="2">
      <t>ホウテキ</t>
    </rPh>
    <rPh sb="2" eb="4">
      <t>サイケン</t>
    </rPh>
    <rPh sb="4" eb="6">
      <t>テツヅキ</t>
    </rPh>
    <rPh sb="7" eb="9">
      <t>ケイカク</t>
    </rPh>
    <rPh sb="9" eb="11">
      <t>ニンカ</t>
    </rPh>
    <rPh sb="11" eb="12">
      <t>ビ</t>
    </rPh>
    <phoneticPr fontId="13"/>
  </si>
  <si>
    <t>営業開始年</t>
    <rPh sb="0" eb="2">
      <t>エイギョウ</t>
    </rPh>
    <rPh sb="2" eb="4">
      <t>カイシ</t>
    </rPh>
    <rPh sb="4" eb="5">
      <t>ネン</t>
    </rPh>
    <phoneticPr fontId="6"/>
  </si>
  <si>
    <t>常勤職員数　計（人）</t>
    <rPh sb="0" eb="2">
      <t>ジョウキン</t>
    </rPh>
    <rPh sb="2" eb="4">
      <t>ショクイン</t>
    </rPh>
    <rPh sb="4" eb="5">
      <t>スウ</t>
    </rPh>
    <rPh sb="6" eb="7">
      <t>ケイ</t>
    </rPh>
    <rPh sb="8" eb="9">
      <t>ニン</t>
    </rPh>
    <phoneticPr fontId="5"/>
  </si>
  <si>
    <t>その他職員数（人）</t>
    <rPh sb="2" eb="3">
      <t>タ</t>
    </rPh>
    <rPh sb="3" eb="5">
      <t>ショクイン</t>
    </rPh>
    <rPh sb="5" eb="6">
      <t>スウ</t>
    </rPh>
    <phoneticPr fontId="5"/>
  </si>
  <si>
    <t>事務職員数（人）</t>
    <rPh sb="0" eb="2">
      <t>ジム</t>
    </rPh>
    <rPh sb="2" eb="4">
      <t>ショクイン</t>
    </rPh>
    <rPh sb="4" eb="5">
      <t>スウ</t>
    </rPh>
    <phoneticPr fontId="5"/>
  </si>
  <si>
    <t>技術職員数（人）</t>
    <rPh sb="0" eb="2">
      <t>ギジュツ</t>
    </rPh>
    <rPh sb="2" eb="4">
      <t>ショクイン</t>
    </rPh>
    <rPh sb="4" eb="5">
      <t>スウ</t>
    </rPh>
    <phoneticPr fontId="6"/>
  </si>
  <si>
    <t>常勤職員数</t>
    <rPh sb="0" eb="2">
      <t>ジョウキン</t>
    </rPh>
    <rPh sb="2" eb="4">
      <t>ショクイン</t>
    </rPh>
    <rPh sb="4" eb="5">
      <t>カズ</t>
    </rPh>
    <phoneticPr fontId="6"/>
  </si>
  <si>
    <t>営業上の許認可等</t>
    <rPh sb="0" eb="2">
      <t>エイギョウ</t>
    </rPh>
    <rPh sb="2" eb="3">
      <t>ジョウ</t>
    </rPh>
    <rPh sb="4" eb="7">
      <t>キョニンカ</t>
    </rPh>
    <rPh sb="7" eb="8">
      <t>トウ</t>
    </rPh>
    <phoneticPr fontId="5"/>
  </si>
  <si>
    <t>主要取引メーカー</t>
    <rPh sb="0" eb="2">
      <t>シュヨウ</t>
    </rPh>
    <rPh sb="2" eb="4">
      <t>トリヒキ</t>
    </rPh>
    <phoneticPr fontId="5"/>
  </si>
  <si>
    <t>取引先名称</t>
    <rPh sb="0" eb="2">
      <t>トリヒキ</t>
    </rPh>
    <rPh sb="2" eb="3">
      <t>サキ</t>
    </rPh>
    <rPh sb="3" eb="5">
      <t>メイショウ</t>
    </rPh>
    <phoneticPr fontId="5"/>
  </si>
  <si>
    <t>取引内容</t>
    <rPh sb="0" eb="2">
      <t>トリヒキ</t>
    </rPh>
    <rPh sb="2" eb="4">
      <t>ナイヨウ</t>
    </rPh>
    <phoneticPr fontId="5"/>
  </si>
  <si>
    <t>取引額（年間）</t>
    <rPh sb="0" eb="2">
      <t>トリヒキ</t>
    </rPh>
    <rPh sb="2" eb="3">
      <t>ガク</t>
    </rPh>
    <rPh sb="4" eb="6">
      <t>ネンカン</t>
    </rPh>
    <phoneticPr fontId="5"/>
  </si>
  <si>
    <t>希望</t>
    <rPh sb="0" eb="2">
      <t>キボウ</t>
    </rPh>
    <phoneticPr fontId="6"/>
  </si>
  <si>
    <t>希望営業種目</t>
    <rPh sb="0" eb="2">
      <t>キボウ</t>
    </rPh>
    <rPh sb="2" eb="4">
      <t>エイギョウ</t>
    </rPh>
    <rPh sb="4" eb="6">
      <t>シュモク</t>
    </rPh>
    <phoneticPr fontId="5"/>
  </si>
  <si>
    <t>文具類</t>
    <rPh sb="0" eb="2">
      <t>ブング</t>
    </rPh>
    <rPh sb="2" eb="3">
      <t>ルイ</t>
    </rPh>
    <phoneticPr fontId="4"/>
  </si>
  <si>
    <t>事務用機器類</t>
    <rPh sb="0" eb="3">
      <t>ジムヨウ</t>
    </rPh>
    <rPh sb="3" eb="5">
      <t>キキ</t>
    </rPh>
    <rPh sb="5" eb="6">
      <t>ルイ</t>
    </rPh>
    <phoneticPr fontId="4"/>
  </si>
  <si>
    <t>印章類</t>
    <rPh sb="0" eb="2">
      <t>インショウ</t>
    </rPh>
    <rPh sb="2" eb="3">
      <t>ルイ</t>
    </rPh>
    <phoneticPr fontId="4"/>
  </si>
  <si>
    <t>コンピューター機器類</t>
    <rPh sb="7" eb="10">
      <t>キキルイ</t>
    </rPh>
    <phoneticPr fontId="4"/>
  </si>
  <si>
    <t>用紙類</t>
    <rPh sb="0" eb="2">
      <t>ヨウシ</t>
    </rPh>
    <rPh sb="2" eb="3">
      <t>ルイ</t>
    </rPh>
    <phoneticPr fontId="4"/>
  </si>
  <si>
    <t>鋼製備品</t>
    <rPh sb="0" eb="2">
      <t>コウセイ</t>
    </rPh>
    <rPh sb="2" eb="4">
      <t>ビヒン</t>
    </rPh>
    <phoneticPr fontId="4"/>
  </si>
  <si>
    <t>家具・木工品</t>
    <rPh sb="0" eb="2">
      <t>カグ</t>
    </rPh>
    <rPh sb="3" eb="5">
      <t>モッコウ</t>
    </rPh>
    <rPh sb="5" eb="6">
      <t>ヒン</t>
    </rPh>
    <phoneticPr fontId="4"/>
  </si>
  <si>
    <t>学校教材類</t>
    <rPh sb="0" eb="2">
      <t>ガッコウ</t>
    </rPh>
    <rPh sb="2" eb="4">
      <t>キョウザイ</t>
    </rPh>
    <rPh sb="4" eb="5">
      <t>ルイ</t>
    </rPh>
    <phoneticPr fontId="4"/>
  </si>
  <si>
    <t>運動用具類</t>
    <rPh sb="0" eb="2">
      <t>ウンドウ</t>
    </rPh>
    <rPh sb="2" eb="4">
      <t>ヨウグ</t>
    </rPh>
    <rPh sb="4" eb="5">
      <t>ルイ</t>
    </rPh>
    <phoneticPr fontId="4"/>
  </si>
  <si>
    <t>楽器・音楽用品類</t>
    <rPh sb="0" eb="2">
      <t>ガッキ</t>
    </rPh>
    <rPh sb="3" eb="5">
      <t>オンガク</t>
    </rPh>
    <rPh sb="5" eb="7">
      <t>ヨウヒン</t>
    </rPh>
    <rPh sb="7" eb="8">
      <t>ルイ</t>
    </rPh>
    <phoneticPr fontId="4"/>
  </si>
  <si>
    <t>保育用具類</t>
    <rPh sb="0" eb="2">
      <t>ホイク</t>
    </rPh>
    <rPh sb="2" eb="4">
      <t>ヨウグ</t>
    </rPh>
    <rPh sb="4" eb="5">
      <t>ルイ</t>
    </rPh>
    <phoneticPr fontId="4"/>
  </si>
  <si>
    <t>図書類</t>
    <rPh sb="0" eb="1">
      <t>ト</t>
    </rPh>
    <rPh sb="1" eb="3">
      <t>ショルイ</t>
    </rPh>
    <phoneticPr fontId="4"/>
  </si>
  <si>
    <t>写真用具類</t>
    <rPh sb="0" eb="3">
      <t>シャシンヨウ</t>
    </rPh>
    <rPh sb="3" eb="4">
      <t>グ</t>
    </rPh>
    <rPh sb="4" eb="5">
      <t>ルイ</t>
    </rPh>
    <phoneticPr fontId="4"/>
  </si>
  <si>
    <t>医療機器類</t>
    <rPh sb="0" eb="2">
      <t>イリョウ</t>
    </rPh>
    <rPh sb="2" eb="5">
      <t>キキルイ</t>
    </rPh>
    <phoneticPr fontId="4"/>
  </si>
  <si>
    <t>福祉機器類</t>
    <rPh sb="0" eb="2">
      <t>フクシ</t>
    </rPh>
    <rPh sb="2" eb="5">
      <t>キキルイ</t>
    </rPh>
    <phoneticPr fontId="4"/>
  </si>
  <si>
    <t>医薬品・衛生材料</t>
    <rPh sb="0" eb="3">
      <t>イヤクヒン</t>
    </rPh>
    <rPh sb="4" eb="6">
      <t>エイセイ</t>
    </rPh>
    <rPh sb="6" eb="8">
      <t>ザイリョウ</t>
    </rPh>
    <phoneticPr fontId="4"/>
  </si>
  <si>
    <t>被服類</t>
    <rPh sb="0" eb="2">
      <t>ヒフク</t>
    </rPh>
    <rPh sb="2" eb="3">
      <t>ルイ</t>
    </rPh>
    <phoneticPr fontId="4"/>
  </si>
  <si>
    <t>寝具類</t>
    <rPh sb="0" eb="2">
      <t>シング</t>
    </rPh>
    <rPh sb="2" eb="3">
      <t>ルイ</t>
    </rPh>
    <phoneticPr fontId="4"/>
  </si>
  <si>
    <t>室内装飾品</t>
    <rPh sb="0" eb="2">
      <t>シツナイ</t>
    </rPh>
    <rPh sb="2" eb="5">
      <t>ソウショクヒン</t>
    </rPh>
    <phoneticPr fontId="4"/>
  </si>
  <si>
    <t>家庭用品類</t>
    <rPh sb="0" eb="2">
      <t>カテイ</t>
    </rPh>
    <rPh sb="2" eb="4">
      <t>ヨウヒン</t>
    </rPh>
    <rPh sb="4" eb="5">
      <t>ルイ</t>
    </rPh>
    <phoneticPr fontId="4"/>
  </si>
  <si>
    <t>表彰品・記念品類</t>
    <rPh sb="0" eb="2">
      <t>ヒョウショウ</t>
    </rPh>
    <rPh sb="2" eb="3">
      <t>ヒン</t>
    </rPh>
    <rPh sb="4" eb="7">
      <t>キネンヒン</t>
    </rPh>
    <rPh sb="7" eb="8">
      <t>ルイ</t>
    </rPh>
    <phoneticPr fontId="4"/>
  </si>
  <si>
    <t>建築金物類</t>
    <rPh sb="0" eb="2">
      <t>ケンチク</t>
    </rPh>
    <rPh sb="2" eb="4">
      <t>カナモノ</t>
    </rPh>
    <rPh sb="4" eb="5">
      <t>ルイ</t>
    </rPh>
    <phoneticPr fontId="4"/>
  </si>
  <si>
    <t>建設機器類</t>
    <rPh sb="0" eb="2">
      <t>ケンセツ</t>
    </rPh>
    <rPh sb="2" eb="5">
      <t>キキルイ</t>
    </rPh>
    <phoneticPr fontId="4"/>
  </si>
  <si>
    <t>電気機器類</t>
    <rPh sb="0" eb="2">
      <t>デンキ</t>
    </rPh>
    <rPh sb="2" eb="5">
      <t>キキルイ</t>
    </rPh>
    <phoneticPr fontId="4"/>
  </si>
  <si>
    <t>通信機器類</t>
    <rPh sb="0" eb="2">
      <t>ツウシン</t>
    </rPh>
    <rPh sb="2" eb="5">
      <t>キキルイ</t>
    </rPh>
    <phoneticPr fontId="4"/>
  </si>
  <si>
    <t>視聴覚機器類</t>
    <rPh sb="0" eb="3">
      <t>シチョウカク</t>
    </rPh>
    <rPh sb="3" eb="6">
      <t>キキルイ</t>
    </rPh>
    <phoneticPr fontId="4"/>
  </si>
  <si>
    <t>自動車類</t>
    <rPh sb="0" eb="3">
      <t>ジドウシャ</t>
    </rPh>
    <rPh sb="3" eb="4">
      <t>ルイ</t>
    </rPh>
    <phoneticPr fontId="4"/>
  </si>
  <si>
    <t>二輪車類</t>
    <rPh sb="0" eb="2">
      <t>2リン</t>
    </rPh>
    <rPh sb="2" eb="3">
      <t>シャ</t>
    </rPh>
    <rPh sb="3" eb="4">
      <t>ルイ</t>
    </rPh>
    <phoneticPr fontId="4"/>
  </si>
  <si>
    <t>自転車類</t>
    <rPh sb="0" eb="3">
      <t>ジテンシャ</t>
    </rPh>
    <rPh sb="3" eb="4">
      <t>ルイ</t>
    </rPh>
    <phoneticPr fontId="4"/>
  </si>
  <si>
    <t>理化学機器類</t>
    <rPh sb="0" eb="3">
      <t>リカガク</t>
    </rPh>
    <rPh sb="3" eb="5">
      <t>キキ</t>
    </rPh>
    <rPh sb="5" eb="6">
      <t>ルイ</t>
    </rPh>
    <phoneticPr fontId="4"/>
  </si>
  <si>
    <t>厨房用機器類</t>
    <rPh sb="0" eb="2">
      <t>チュウボウ</t>
    </rPh>
    <rPh sb="2" eb="3">
      <t>ヨウ</t>
    </rPh>
    <rPh sb="3" eb="5">
      <t>キキ</t>
    </rPh>
    <rPh sb="5" eb="6">
      <t>ルイ</t>
    </rPh>
    <phoneticPr fontId="4"/>
  </si>
  <si>
    <t>消防用具類</t>
    <rPh sb="0" eb="2">
      <t>ショウボウ</t>
    </rPh>
    <rPh sb="2" eb="4">
      <t>ヨウグ</t>
    </rPh>
    <rPh sb="4" eb="5">
      <t>ルイ</t>
    </rPh>
    <phoneticPr fontId="4"/>
  </si>
  <si>
    <t>看板類</t>
    <rPh sb="0" eb="2">
      <t>カンバン</t>
    </rPh>
    <rPh sb="2" eb="3">
      <t>ルイ</t>
    </rPh>
    <phoneticPr fontId="4"/>
  </si>
  <si>
    <t>安全保護具類</t>
    <rPh sb="0" eb="2">
      <t>アンゼン</t>
    </rPh>
    <rPh sb="2" eb="4">
      <t>ホゴ</t>
    </rPh>
    <rPh sb="4" eb="5">
      <t>グ</t>
    </rPh>
    <rPh sb="5" eb="6">
      <t>ルイ</t>
    </rPh>
    <phoneticPr fontId="4"/>
  </si>
  <si>
    <t>印刷</t>
    <rPh sb="0" eb="2">
      <t>インサツ</t>
    </rPh>
    <phoneticPr fontId="4"/>
  </si>
  <si>
    <t>合成樹脂製品</t>
    <rPh sb="0" eb="2">
      <t>ゴウセイ</t>
    </rPh>
    <rPh sb="2" eb="4">
      <t>ジュシ</t>
    </rPh>
    <rPh sb="4" eb="6">
      <t>セイヒン</t>
    </rPh>
    <phoneticPr fontId="4"/>
  </si>
  <si>
    <t>食料品類</t>
    <rPh sb="0" eb="3">
      <t>ショクリョウヒン</t>
    </rPh>
    <rPh sb="3" eb="4">
      <t>ルイ</t>
    </rPh>
    <phoneticPr fontId="4"/>
  </si>
  <si>
    <t>役務</t>
    <rPh sb="0" eb="2">
      <t>エキム</t>
    </rPh>
    <phoneticPr fontId="5"/>
  </si>
  <si>
    <t>清掃業務</t>
    <rPh sb="0" eb="2">
      <t>セイソウ</t>
    </rPh>
    <rPh sb="2" eb="4">
      <t>ギョウム</t>
    </rPh>
    <phoneticPr fontId="4"/>
  </si>
  <si>
    <t>管清掃等</t>
    <rPh sb="0" eb="1">
      <t>カン</t>
    </rPh>
    <rPh sb="1" eb="3">
      <t>セイソウ</t>
    </rPh>
    <rPh sb="3" eb="4">
      <t>トウ</t>
    </rPh>
    <phoneticPr fontId="4"/>
  </si>
  <si>
    <t>排水施設等管理</t>
    <rPh sb="0" eb="2">
      <t>ハイスイ</t>
    </rPh>
    <rPh sb="2" eb="4">
      <t>シセツ</t>
    </rPh>
    <rPh sb="4" eb="5">
      <t>トウ</t>
    </rPh>
    <rPh sb="5" eb="7">
      <t>カンリ</t>
    </rPh>
    <phoneticPr fontId="4"/>
  </si>
  <si>
    <t>樹木管理</t>
    <rPh sb="0" eb="2">
      <t>ジュモク</t>
    </rPh>
    <rPh sb="2" eb="4">
      <t>カンリ</t>
    </rPh>
    <phoneticPr fontId="4"/>
  </si>
  <si>
    <t>浄化槽保守等</t>
    <rPh sb="0" eb="3">
      <t>ジョウカソウ</t>
    </rPh>
    <rPh sb="3" eb="5">
      <t>ホシュ</t>
    </rPh>
    <rPh sb="5" eb="6">
      <t>トウ</t>
    </rPh>
    <phoneticPr fontId="4"/>
  </si>
  <si>
    <t>消防設備保守</t>
    <rPh sb="0" eb="2">
      <t>ショウボウ</t>
    </rPh>
    <rPh sb="2" eb="4">
      <t>セツビ</t>
    </rPh>
    <rPh sb="4" eb="6">
      <t>ホシュ</t>
    </rPh>
    <phoneticPr fontId="4"/>
  </si>
  <si>
    <t>昇降施設保守</t>
    <rPh sb="0" eb="2">
      <t>ショウコウ</t>
    </rPh>
    <rPh sb="2" eb="4">
      <t>シセツ</t>
    </rPh>
    <rPh sb="4" eb="6">
      <t>ホシュ</t>
    </rPh>
    <phoneticPr fontId="4"/>
  </si>
  <si>
    <t>OA事務機器保守</t>
    <rPh sb="2" eb="4">
      <t>ジム</t>
    </rPh>
    <rPh sb="4" eb="6">
      <t>キキ</t>
    </rPh>
    <rPh sb="6" eb="8">
      <t>ホシュ</t>
    </rPh>
    <phoneticPr fontId="4"/>
  </si>
  <si>
    <t>賃貸・リース</t>
    <rPh sb="0" eb="2">
      <t>チンタイ</t>
    </rPh>
    <phoneticPr fontId="4"/>
  </si>
  <si>
    <t>企画・広告・イベント</t>
    <rPh sb="0" eb="2">
      <t>キカク</t>
    </rPh>
    <rPh sb="3" eb="5">
      <t>コウコク</t>
    </rPh>
    <phoneticPr fontId="4"/>
  </si>
  <si>
    <t>コンピューター処理・ソフトウェア開発</t>
    <rPh sb="7" eb="9">
      <t>ショリ</t>
    </rPh>
    <rPh sb="16" eb="18">
      <t>カイハツ</t>
    </rPh>
    <phoneticPr fontId="4"/>
  </si>
  <si>
    <t>警備保障</t>
    <rPh sb="0" eb="2">
      <t>ケイビ</t>
    </rPh>
    <rPh sb="2" eb="4">
      <t>ホショウ</t>
    </rPh>
    <phoneticPr fontId="4"/>
  </si>
  <si>
    <t>人材派遣</t>
    <rPh sb="0" eb="2">
      <t>ジンザイ</t>
    </rPh>
    <rPh sb="2" eb="4">
      <t>ハケン</t>
    </rPh>
    <phoneticPr fontId="4"/>
  </si>
  <si>
    <t>調査・研究・検査</t>
    <rPh sb="0" eb="2">
      <t>チョウサ</t>
    </rPh>
    <rPh sb="3" eb="5">
      <t>ケンキュウ</t>
    </rPh>
    <rPh sb="6" eb="8">
      <t>ケンサ</t>
    </rPh>
    <phoneticPr fontId="4"/>
  </si>
  <si>
    <t>保険業</t>
    <rPh sb="0" eb="3">
      <t>ホケンギョウ</t>
    </rPh>
    <phoneticPr fontId="4"/>
  </si>
  <si>
    <t>物品</t>
    <rPh sb="0" eb="2">
      <t>ブッピン</t>
    </rPh>
    <phoneticPr fontId="5"/>
  </si>
  <si>
    <t>取扱品目</t>
    <phoneticPr fontId="5"/>
  </si>
  <si>
    <t>年</t>
    <rPh sb="0" eb="1">
      <t>ネン</t>
    </rPh>
    <phoneticPr fontId="5"/>
  </si>
  <si>
    <t>千円</t>
    <rPh sb="0" eb="2">
      <t>センエン</t>
    </rPh>
    <phoneticPr fontId="5"/>
  </si>
  <si>
    <t>都道府県から入力してください。</t>
    <rPh sb="0" eb="4">
      <t>トドウフケン</t>
    </rPh>
    <rPh sb="6" eb="8">
      <t>ニュウリョク</t>
    </rPh>
    <phoneticPr fontId="5"/>
  </si>
  <si>
    <t>正式名称で入力してください。個人の場合は「代表者」と入力してください。</t>
    <rPh sb="5" eb="7">
      <t>ニュウリョク</t>
    </rPh>
    <rPh sb="26" eb="28">
      <t>ニュウリョク</t>
    </rPh>
    <phoneticPr fontId="5"/>
  </si>
  <si>
    <t>保有していない場合は、入力する必要はありません。</t>
    <rPh sb="0" eb="2">
      <t>ホユウ</t>
    </rPh>
    <rPh sb="7" eb="9">
      <t>バアイ</t>
    </rPh>
    <rPh sb="15" eb="17">
      <t>ヒツヨウ</t>
    </rPh>
    <phoneticPr fontId="5"/>
  </si>
  <si>
    <t>過去２年間の県内取引実績のうち、主要な取引実績を入力してください。</t>
    <phoneticPr fontId="5"/>
  </si>
  <si>
    <t>担当者氏名カナ</t>
    <rPh sb="0" eb="3">
      <t>タントウシャ</t>
    </rPh>
    <rPh sb="3" eb="5">
      <t>シメイ</t>
    </rPh>
    <phoneticPr fontId="6"/>
  </si>
  <si>
    <t>担当者氏名</t>
    <rPh sb="0" eb="3">
      <t>タントウシャ</t>
    </rPh>
    <rPh sb="3" eb="5">
      <t>シメイ</t>
    </rPh>
    <phoneticPr fontId="6"/>
  </si>
  <si>
    <t>代表者役職</t>
    <phoneticPr fontId="6"/>
  </si>
  <si>
    <t>受任者役職</t>
    <rPh sb="0" eb="2">
      <t>ジュニン</t>
    </rPh>
    <rPh sb="2" eb="3">
      <t>シャ</t>
    </rPh>
    <phoneticPr fontId="6"/>
  </si>
  <si>
    <t>*1</t>
    <phoneticPr fontId="5"/>
  </si>
  <si>
    <t>取扱品目に具体的な内容を入力してください。</t>
    <rPh sb="0" eb="2">
      <t>トリアツカイ</t>
    </rPh>
    <rPh sb="2" eb="4">
      <t>ヒンモク</t>
    </rPh>
    <rPh sb="5" eb="8">
      <t>グタイテキ</t>
    </rPh>
    <rPh sb="9" eb="11">
      <t>ナイヨウ</t>
    </rPh>
    <rPh sb="12" eb="14">
      <t>ニュウリョク</t>
    </rPh>
    <phoneticPr fontId="5"/>
  </si>
  <si>
    <r>
      <t xml:space="preserve">その他物品 </t>
    </r>
    <r>
      <rPr>
        <sz val="11"/>
        <color rgb="FFFF0000"/>
        <rFont val="ＭＳ ゴシック"/>
        <family val="3"/>
        <charset val="128"/>
      </rPr>
      <t>*1</t>
    </r>
    <rPh sb="2" eb="3">
      <t>タ</t>
    </rPh>
    <rPh sb="3" eb="5">
      <t>ブッピン</t>
    </rPh>
    <phoneticPr fontId="4"/>
  </si>
  <si>
    <r>
      <t xml:space="preserve">その他保守 </t>
    </r>
    <r>
      <rPr>
        <sz val="11"/>
        <color rgb="FFFF0000"/>
        <rFont val="ＭＳ ゴシック"/>
        <family val="3"/>
        <charset val="128"/>
      </rPr>
      <t>*1</t>
    </r>
    <rPh sb="2" eb="3">
      <t>タ</t>
    </rPh>
    <rPh sb="3" eb="5">
      <t>ホシュ</t>
    </rPh>
    <phoneticPr fontId="4"/>
  </si>
  <si>
    <t xml:space="preserve"> エクセルの計算方法は「自動」に設定してください。</t>
    <rPh sb="6" eb="8">
      <t>ケイサン</t>
    </rPh>
    <rPh sb="8" eb="10">
      <t>ホウホウ</t>
    </rPh>
    <rPh sb="12" eb="14">
      <t>ジドウ</t>
    </rPh>
    <rPh sb="16" eb="18">
      <t>セッテイ</t>
    </rPh>
    <phoneticPr fontId="5"/>
  </si>
  <si>
    <t xml:space="preserve"> 行の追加、削除、シートの変更などはできません。</t>
    <rPh sb="1" eb="2">
      <t>ギョウ</t>
    </rPh>
    <rPh sb="3" eb="5">
      <t>ツイカ</t>
    </rPh>
    <rPh sb="6" eb="8">
      <t>サクジョ</t>
    </rPh>
    <rPh sb="13" eb="15">
      <t>ヘンコウ</t>
    </rPh>
    <phoneticPr fontId="5"/>
  </si>
  <si>
    <t>A.主たる営業所(本社)情報</t>
    <rPh sb="2" eb="3">
      <t>シュ</t>
    </rPh>
    <rPh sb="5" eb="8">
      <t>エイギョウショ</t>
    </rPh>
    <rPh sb="9" eb="11">
      <t>ホンシャ</t>
    </rPh>
    <rPh sb="12" eb="14">
      <t>ジョウホウ</t>
    </rPh>
    <phoneticPr fontId="5"/>
  </si>
  <si>
    <t>B.契約する営業所情報</t>
    <rPh sb="2" eb="4">
      <t>ケイヤク</t>
    </rPh>
    <rPh sb="6" eb="9">
      <t>エイギョウショ</t>
    </rPh>
    <rPh sb="9" eb="11">
      <t>ジョウホウ</t>
    </rPh>
    <phoneticPr fontId="5"/>
  </si>
  <si>
    <t>入札・契約権限の委任</t>
    <rPh sb="8" eb="10">
      <t>イニン</t>
    </rPh>
    <phoneticPr fontId="5"/>
  </si>
  <si>
    <t>受任者氏名カナ</t>
    <rPh sb="0" eb="2">
      <t>ジュニン</t>
    </rPh>
    <rPh sb="2" eb="3">
      <t>シャ</t>
    </rPh>
    <rPh sb="3" eb="5">
      <t>シメイ</t>
    </rPh>
    <phoneticPr fontId="6"/>
  </si>
  <si>
    <t>受任者氏名</t>
    <rPh sb="0" eb="2">
      <t>ジュニン</t>
    </rPh>
    <rPh sb="2" eb="3">
      <t>シャ</t>
    </rPh>
    <rPh sb="3" eb="5">
      <t>シメイ</t>
    </rPh>
    <phoneticPr fontId="6"/>
  </si>
  <si>
    <t>C.担当者情報</t>
    <rPh sb="2" eb="5">
      <t>タントウシャ</t>
    </rPh>
    <rPh sb="5" eb="7">
      <t>ジョウホウ</t>
    </rPh>
    <phoneticPr fontId="5"/>
  </si>
  <si>
    <t>D.行政書士情報</t>
    <rPh sb="2" eb="4">
      <t>ギョウセイ</t>
    </rPh>
    <rPh sb="4" eb="6">
      <t>ショシ</t>
    </rPh>
    <rPh sb="6" eb="8">
      <t>ジョウホウ</t>
    </rPh>
    <phoneticPr fontId="5"/>
  </si>
  <si>
    <t>E.経営情報</t>
    <rPh sb="2" eb="4">
      <t>ケイエイ</t>
    </rPh>
    <rPh sb="4" eb="6">
      <t>ジョウホウ</t>
    </rPh>
    <phoneticPr fontId="5"/>
  </si>
  <si>
    <t>F.官公庁との取引実績</t>
    <rPh sb="2" eb="5">
      <t>カンコウチョウ</t>
    </rPh>
    <rPh sb="7" eb="9">
      <t>トリヒキ</t>
    </rPh>
    <rPh sb="9" eb="11">
      <t>ジッセキ</t>
    </rPh>
    <phoneticPr fontId="5"/>
  </si>
  <si>
    <t>G.業種情報</t>
    <rPh sb="2" eb="4">
      <t>ギョウシュ</t>
    </rPh>
    <rPh sb="4" eb="6">
      <t>ジョウホウ</t>
    </rPh>
    <phoneticPr fontId="5"/>
  </si>
  <si>
    <t>さぬき市 入札参加資格審査申請書【物品製造（購入）・役務の提供等】</t>
    <phoneticPr fontId="5"/>
  </si>
  <si>
    <t>行政書士氏名カナ</t>
    <rPh sb="0" eb="2">
      <t>ギョウセイ</t>
    </rPh>
    <rPh sb="2" eb="4">
      <t>ショシ</t>
    </rPh>
    <rPh sb="4" eb="6">
      <t>シメイ</t>
    </rPh>
    <phoneticPr fontId="6"/>
  </si>
  <si>
    <t>行政書士氏名</t>
    <rPh sb="0" eb="2">
      <t>ギョウセイ</t>
    </rPh>
    <rPh sb="2" eb="4">
      <t>ショシ</t>
    </rPh>
    <rPh sb="4" eb="6">
      <t>シメイ</t>
    </rPh>
    <phoneticPr fontId="6"/>
  </si>
  <si>
    <t>今年</t>
    <rPh sb="0" eb="2">
      <t>コトシ</t>
    </rPh>
    <phoneticPr fontId="5"/>
  </si>
  <si>
    <t>去年</t>
    <rPh sb="0" eb="2">
      <t>キョネン</t>
    </rPh>
    <phoneticPr fontId="5"/>
  </si>
  <si>
    <t>部署がない場合は「本社」又は「本店」と入力し、個人の場合は「本店」と入力してください。</t>
    <rPh sb="0" eb="2">
      <t>ブショ</t>
    </rPh>
    <rPh sb="5" eb="7">
      <t>バアイ</t>
    </rPh>
    <rPh sb="9" eb="11">
      <t>ホンシャ</t>
    </rPh>
    <rPh sb="12" eb="13">
      <t>マタ</t>
    </rPh>
    <rPh sb="15" eb="17">
      <t>ホンテン</t>
    </rPh>
    <rPh sb="19" eb="21">
      <t>ニュウリョク</t>
    </rPh>
    <rPh sb="23" eb="25">
      <t>コジン</t>
    </rPh>
    <rPh sb="26" eb="28">
      <t>バアイ</t>
    </rPh>
    <rPh sb="30" eb="32">
      <t>ホンテン</t>
    </rPh>
    <rPh sb="34" eb="36">
      <t>ニュウリョク</t>
    </rPh>
    <phoneticPr fontId="5"/>
  </si>
  <si>
    <t>半角の数字とハイフンで入力してください。保有していない場合は、入力する必要はありません。</t>
    <phoneticPr fontId="5"/>
  </si>
  <si>
    <t>(千円)</t>
    <phoneticPr fontId="5"/>
  </si>
  <si>
    <t>支店・営業所に入札・契約権限を委任する場合、(1)入札・契約権限の委任欄にリストから「する」を選択し、支店・営業所情報を入力してください。</t>
    <phoneticPr fontId="5"/>
  </si>
  <si>
    <r>
      <t>業務の登録を希望する場合、希望欄を入力してください。
希望欄はリストから選択してください。
希望営業種目は、</t>
    </r>
    <r>
      <rPr>
        <b/>
        <sz val="10"/>
        <color rgb="FFFF0000"/>
        <rFont val="ＭＳ ゴシック"/>
        <family val="3"/>
        <charset val="128"/>
      </rPr>
      <t>物品７業種</t>
    </r>
    <r>
      <rPr>
        <sz val="10"/>
        <color rgb="FFFF0000"/>
        <rFont val="ＭＳ ゴシック"/>
        <family val="3"/>
        <charset val="128"/>
      </rPr>
      <t>、</t>
    </r>
    <r>
      <rPr>
        <b/>
        <sz val="10"/>
        <color rgb="FFFF0000"/>
        <rFont val="ＭＳ ゴシック"/>
        <family val="3"/>
        <charset val="128"/>
      </rPr>
      <t>役務３業種</t>
    </r>
    <r>
      <rPr>
        <sz val="10"/>
        <color rgb="FFFF0000"/>
        <rFont val="ＭＳ ゴシック"/>
        <family val="3"/>
        <charset val="128"/>
      </rPr>
      <t>までとします。</t>
    </r>
    <phoneticPr fontId="5"/>
  </si>
  <si>
    <t>登記上の所在地</t>
    <rPh sb="0" eb="3">
      <t>トウキジョウ</t>
    </rPh>
    <rPh sb="4" eb="7">
      <t>ショザイチ</t>
    </rPh>
    <phoneticPr fontId="6"/>
  </si>
  <si>
    <t>リストから選択してください。</t>
    <phoneticPr fontId="5"/>
  </si>
  <si>
    <t>行政書士が代理申請する場合、(1)代理申請欄にリストから「する」を選択し、行政書士情報を入力してください。</t>
    <phoneticPr fontId="5"/>
  </si>
  <si>
    <t>代理申請</t>
    <rPh sb="0" eb="2">
      <t>ダイリ</t>
    </rPh>
    <rPh sb="2" eb="4">
      <t>シンセイ</t>
    </rPh>
    <phoneticPr fontId="13"/>
  </si>
  <si>
    <t>例)株式会社鈴木組　香川支店
正式名称で入力してください。支店・営業所名は、１文字空けて入力してください。</t>
    <rPh sb="15" eb="17">
      <t>セイシキ</t>
    </rPh>
    <rPh sb="17" eb="19">
      <t>メイショウ</t>
    </rPh>
    <rPh sb="20" eb="22">
      <t>ニュウリョク</t>
    </rPh>
    <rPh sb="29" eb="31">
      <t>シテン</t>
    </rPh>
    <rPh sb="32" eb="35">
      <t>エイギョウショ</t>
    </rPh>
    <rPh sb="35" eb="36">
      <t>メイ</t>
    </rPh>
    <rPh sb="39" eb="41">
      <t>モジ</t>
    </rPh>
    <rPh sb="41" eb="42">
      <t>ア</t>
    </rPh>
    <rPh sb="44" eb="46">
      <t>ニュウリョク</t>
    </rPh>
    <phoneticPr fontId="5"/>
  </si>
  <si>
    <t>例)株式会社鈴木組　正式名称で入力してください。</t>
    <rPh sb="10" eb="12">
      <t>セイシキ</t>
    </rPh>
    <rPh sb="12" eb="14">
      <t>メイショウ</t>
    </rPh>
    <rPh sb="15" eb="17">
      <t>ニュウリョク</t>
    </rPh>
    <phoneticPr fontId="5"/>
  </si>
  <si>
    <t>例)0000-00-0000　半角の数字とハイフンで入力してください。</t>
    <phoneticPr fontId="5"/>
  </si>
  <si>
    <t>例)0000-00-0000　半角の数字とハイフンで入力してください。</t>
    <phoneticPr fontId="5"/>
  </si>
  <si>
    <t>この申請書の事務手続きをした方の情報を入力してください。申請書の確認で問い合わせをする場合があります。
行政書士に依頼している場合は、「D.行政書士情報」に入力してください。</t>
    <phoneticPr fontId="5"/>
  </si>
  <si>
    <t>一致する</t>
  </si>
  <si>
    <t>しない</t>
  </si>
  <si>
    <t>（審査基準日以前直近決算時)貸借対照表　純資産の部「純資産合計」の額を入力してください。</t>
    <rPh sb="1" eb="3">
      <t>シンサ</t>
    </rPh>
    <rPh sb="3" eb="5">
      <t>キジュン</t>
    </rPh>
    <rPh sb="5" eb="6">
      <t>ビ</t>
    </rPh>
    <rPh sb="6" eb="8">
      <t>イゼン</t>
    </rPh>
    <rPh sb="8" eb="10">
      <t>チョッキン</t>
    </rPh>
    <rPh sb="10" eb="12">
      <t>ケッサン</t>
    </rPh>
    <rPh sb="12" eb="13">
      <t>ジ</t>
    </rPh>
    <rPh sb="14" eb="16">
      <t>タイシャク</t>
    </rPh>
    <rPh sb="16" eb="19">
      <t>タイショウヒョウ</t>
    </rPh>
    <rPh sb="20" eb="23">
      <t>ジュンシサン</t>
    </rPh>
    <rPh sb="24" eb="25">
      <t>ブ</t>
    </rPh>
    <rPh sb="26" eb="27">
      <t>ジュン</t>
    </rPh>
    <rPh sb="27" eb="29">
      <t>シサン</t>
    </rPh>
    <rPh sb="29" eb="31">
      <t>ゴウケイ</t>
    </rPh>
    <rPh sb="33" eb="34">
      <t>ガク</t>
    </rPh>
    <rPh sb="35" eb="37">
      <t>ニュウリョク</t>
    </rPh>
    <phoneticPr fontId="5"/>
  </si>
  <si>
    <t>例)所長　正式名称で入力してください。</t>
    <rPh sb="10" eb="12">
      <t>ニュウリョク</t>
    </rPh>
    <phoneticPr fontId="5"/>
  </si>
  <si>
    <t>登記、または住民票上の所在地と「(2)所在地」が一致しているかどうかを、リストから選択してください。</t>
    <phoneticPr fontId="5"/>
  </si>
  <si>
    <t>例)カブシキガイシャスズキグミ　正式名称を全角カタカナで入力してください。</t>
    <phoneticPr fontId="5"/>
  </si>
  <si>
    <t>例)平成15、嘉永元  創業年を入力してください。</t>
    <rPh sb="12" eb="14">
      <t>ソウギョウ</t>
    </rPh>
    <rPh sb="14" eb="15">
      <t>ネン</t>
    </rPh>
    <phoneticPr fontId="5"/>
  </si>
  <si>
    <t>37_さぬき市</t>
  </si>
  <si>
    <t>物品</t>
  </si>
  <si>
    <t>例)カブシキガイシャスズキグミ　カガワシテン
正式名称を全角カタカナで入力してください。支店・営業所名は、１文字空けて入力してください。</t>
    <phoneticPr fontId="5"/>
  </si>
  <si>
    <t>例)1000001　「-（ハイフン）」を使わず7桁の数字で入力してください。</t>
  </si>
  <si>
    <t xml:space="preserve"> 背景色が水色、またはピンク色の項目を入力してください。ピンク色は必須項目です。（正しく入力できていない場合もピンク色になります）</t>
    <rPh sb="1" eb="4">
      <t>ハイケイショク</t>
    </rPh>
    <rPh sb="5" eb="7">
      <t>ミズイロ</t>
    </rPh>
    <rPh sb="14" eb="15">
      <t>イロ</t>
    </rPh>
    <rPh sb="16" eb="18">
      <t>コウモク</t>
    </rPh>
    <rPh sb="19" eb="21">
      <t>ニュウリョク</t>
    </rPh>
    <rPh sb="31" eb="32">
      <t>イロ</t>
    </rPh>
    <rPh sb="33" eb="35">
      <t>ヒッス</t>
    </rPh>
    <rPh sb="35" eb="37">
      <t>コウモク</t>
    </rPh>
    <phoneticPr fontId="5"/>
  </si>
  <si>
    <r>
      <t xml:space="preserve">その他役務 </t>
    </r>
    <r>
      <rPr>
        <sz val="11"/>
        <color rgb="FFFF0000"/>
        <rFont val="ＭＳ ゴシック"/>
        <family val="3"/>
        <charset val="128"/>
      </rPr>
      <t>*1</t>
    </r>
    <rPh sb="3" eb="5">
      <t>エキム</t>
    </rPh>
    <phoneticPr fontId="4"/>
  </si>
  <si>
    <t>7.0.1</t>
  </si>
  <si>
    <t>Ver.7.8.1</t>
    <phoneticPr fontId="5"/>
  </si>
  <si>
    <t>令和8年度において、さぬき市で行われる物品製造（購入）・役務の提供等に係る入札参加資格の審査を申請します。</t>
    <phoneticPr fontId="5"/>
  </si>
  <si>
    <t>例)2025/4/1、R7/4/1</t>
    <phoneticPr fontId="5"/>
  </si>
  <si>
    <t>例)2025/4/1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</si>
</sst>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&quot;¥&quot;#,##0_);[Red]\(&quot;¥&quot;#,##0\)"/>
    <numFmt numFmtId="177" formatCode="ggge&quot;年&quot;m&quot;月&quot;d&quot;日&quot;"/>
    <numFmt numFmtId="178" formatCode="#,##0_ ;[Red]\-#,##0\ "/>
    <numFmt numFmtId="179" formatCode="&quot;Ver.&quot;yyyymmdd"/>
    <numFmt numFmtId="180" formatCode="\(#\)"/>
    <numFmt numFmtId="181" formatCode="000\-0000"/>
    <numFmt numFmtId="182" formatCode="#,##0_ "/>
    <numFmt numFmtId="183" formatCode="0_);[Red]\(0\)"/>
    <numFmt numFmtId="184" formatCode="0000000"/>
  </numFmts>
  <fonts count="2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color indexed="8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rgb="FF9C0006"/>
      <name val="ＭＳ Ｐゴシック"/>
      <family val="2"/>
      <charset val="128"/>
      <scheme val="minor"/>
    </font>
    <font>
      <b/>
      <sz val="11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theme="1" tint="4.9989318521683403E-2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"/>
      <color rgb="FF0D0D0D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EDFC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auto="1"/>
      </top>
      <bottom style="hair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auto="1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8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176" fontId="11" fillId="0" borderId="0" applyFon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169">
    <xf numFmtId="0" fontId="0" fillId="0" borderId="0" xfId="0">
      <alignment vertical="center"/>
    </xf>
    <xf numFmtId="49" fontId="22" fillId="2" borderId="25" xfId="2" applyNumberFormat="1" applyFont="1" applyFill="1" applyBorder="1" applyAlignment="1" applyProtection="1">
      <alignment horizontal="center" vertical="center"/>
      <protection locked="0"/>
    </xf>
    <xf numFmtId="49" fontId="22" fillId="2" borderId="24" xfId="2" applyNumberFormat="1" applyFont="1" applyFill="1" applyBorder="1" applyAlignment="1" applyProtection="1">
      <alignment horizontal="center" vertical="center"/>
      <protection locked="0"/>
    </xf>
    <xf numFmtId="0" fontId="4" fillId="0" borderId="0" xfId="6" applyFont="1">
      <alignment vertical="center"/>
    </xf>
    <xf numFmtId="0" fontId="8" fillId="0" borderId="0" xfId="2" applyFont="1">
      <alignment vertical="center"/>
    </xf>
    <xf numFmtId="0" fontId="4" fillId="0" borderId="0" xfId="2" applyFont="1">
      <alignment vertical="center"/>
    </xf>
    <xf numFmtId="14" fontId="4" fillId="0" borderId="0" xfId="2" applyNumberFormat="1" applyFont="1">
      <alignment vertical="center"/>
    </xf>
    <xf numFmtId="179" fontId="4" fillId="0" borderId="0" xfId="1" applyNumberFormat="1" applyFont="1" applyAlignment="1">
      <alignment vertical="top"/>
    </xf>
    <xf numFmtId="0" fontId="14" fillId="0" borderId="0" xfId="2" applyFont="1">
      <alignment vertical="center"/>
    </xf>
    <xf numFmtId="0" fontId="4" fillId="0" borderId="0" xfId="1" applyFont="1">
      <alignment vertical="center"/>
    </xf>
    <xf numFmtId="0" fontId="4" fillId="0" borderId="15" xfId="2" applyFont="1" applyBorder="1">
      <alignment vertical="center"/>
    </xf>
    <xf numFmtId="0" fontId="22" fillId="0" borderId="17" xfId="2" applyFont="1" applyBorder="1">
      <alignment vertical="center"/>
    </xf>
    <xf numFmtId="0" fontId="22" fillId="0" borderId="18" xfId="2" applyFont="1" applyBorder="1">
      <alignment vertical="center"/>
    </xf>
    <xf numFmtId="0" fontId="23" fillId="0" borderId="20" xfId="2" applyFont="1" applyBorder="1">
      <alignment vertical="center"/>
    </xf>
    <xf numFmtId="49" fontId="4" fillId="0" borderId="0" xfId="1" applyNumberFormat="1" applyFont="1">
      <alignment vertical="center"/>
    </xf>
    <xf numFmtId="0" fontId="22" fillId="0" borderId="21" xfId="2" applyFont="1" applyBorder="1">
      <alignment vertical="center"/>
    </xf>
    <xf numFmtId="0" fontId="22" fillId="0" borderId="0" xfId="2" applyFont="1">
      <alignment vertical="center"/>
    </xf>
    <xf numFmtId="0" fontId="23" fillId="0" borderId="23" xfId="2" applyFont="1" applyBorder="1">
      <alignment vertical="center"/>
    </xf>
    <xf numFmtId="0" fontId="22" fillId="0" borderId="19" xfId="2" applyFont="1" applyBorder="1">
      <alignment vertical="center"/>
    </xf>
    <xf numFmtId="0" fontId="22" fillId="0" borderId="15" xfId="2" applyFont="1" applyBorder="1">
      <alignment vertical="center"/>
    </xf>
    <xf numFmtId="0" fontId="23" fillId="0" borderId="16" xfId="2" applyFont="1" applyBorder="1">
      <alignment vertical="center"/>
    </xf>
    <xf numFmtId="183" fontId="4" fillId="0" borderId="0" xfId="1" applyNumberFormat="1" applyFont="1">
      <alignment vertical="center"/>
    </xf>
    <xf numFmtId="0" fontId="17" fillId="0" borderId="21" xfId="0" applyFont="1" applyBorder="1">
      <alignment vertical="center"/>
    </xf>
    <xf numFmtId="0" fontId="17" fillId="0" borderId="0" xfId="0" applyFont="1">
      <alignment vertical="center"/>
    </xf>
    <xf numFmtId="0" fontId="4" fillId="0" borderId="18" xfId="0" applyFont="1" applyBorder="1">
      <alignment vertical="center"/>
    </xf>
    <xf numFmtId="0" fontId="14" fillId="0" borderId="20" xfId="0" applyFont="1" applyBorder="1">
      <alignment vertical="center"/>
    </xf>
    <xf numFmtId="0" fontId="4" fillId="0" borderId="0" xfId="0" applyFont="1">
      <alignment vertical="center"/>
    </xf>
    <xf numFmtId="0" fontId="14" fillId="0" borderId="23" xfId="0" applyFont="1" applyBorder="1">
      <alignment vertical="center"/>
    </xf>
    <xf numFmtId="180" fontId="4" fillId="0" borderId="21" xfId="0" applyNumberFormat="1" applyFont="1" applyBorder="1">
      <alignment vertical="center"/>
    </xf>
    <xf numFmtId="180" fontId="4" fillId="0" borderId="0" xfId="0" applyNumberFormat="1" applyFont="1">
      <alignment vertical="center"/>
    </xf>
    <xf numFmtId="0" fontId="15" fillId="0" borderId="0" xfId="0" applyFont="1" applyAlignment="1">
      <alignment horizontal="right" vertical="top"/>
    </xf>
    <xf numFmtId="0" fontId="20" fillId="0" borderId="0" xfId="0" applyFont="1" applyAlignment="1">
      <alignment vertical="top"/>
    </xf>
    <xf numFmtId="0" fontId="15" fillId="0" borderId="0" xfId="0" applyFont="1" applyAlignment="1">
      <alignment vertical="top"/>
    </xf>
    <xf numFmtId="49" fontId="15" fillId="0" borderId="0" xfId="0" applyNumberFormat="1" applyFont="1" applyAlignment="1">
      <alignment horizontal="right" vertical="top"/>
    </xf>
    <xf numFmtId="0" fontId="4" fillId="0" borderId="21" xfId="0" applyFont="1" applyBorder="1">
      <alignment vertical="center"/>
    </xf>
    <xf numFmtId="0" fontId="21" fillId="0" borderId="23" xfId="0" applyFont="1" applyBorder="1" applyAlignment="1">
      <alignment vertical="top"/>
    </xf>
    <xf numFmtId="0" fontId="14" fillId="0" borderId="23" xfId="2" applyFont="1" applyBorder="1">
      <alignment vertical="center"/>
    </xf>
    <xf numFmtId="0" fontId="4" fillId="0" borderId="19" xfId="0" applyFont="1" applyBorder="1">
      <alignment vertical="center"/>
    </xf>
    <xf numFmtId="0" fontId="4" fillId="0" borderId="15" xfId="0" applyFont="1" applyBorder="1">
      <alignment vertical="center"/>
    </xf>
    <xf numFmtId="0" fontId="16" fillId="0" borderId="15" xfId="0" applyFont="1" applyBorder="1" applyAlignment="1">
      <alignment vertical="top"/>
    </xf>
    <xf numFmtId="0" fontId="14" fillId="0" borderId="16" xfId="0" applyFont="1" applyBorder="1">
      <alignment vertical="center"/>
    </xf>
    <xf numFmtId="0" fontId="16" fillId="0" borderId="0" xfId="0" applyFont="1" applyAlignment="1">
      <alignment vertical="top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top"/>
    </xf>
    <xf numFmtId="0" fontId="24" fillId="0" borderId="0" xfId="0" applyFont="1" applyAlignment="1">
      <alignment vertical="top"/>
    </xf>
    <xf numFmtId="0" fontId="18" fillId="0" borderId="21" xfId="0" applyFont="1" applyBorder="1">
      <alignment vertical="center"/>
    </xf>
    <xf numFmtId="0" fontId="18" fillId="0" borderId="0" xfId="0" applyFont="1">
      <alignment vertical="center"/>
    </xf>
    <xf numFmtId="0" fontId="20" fillId="0" borderId="0" xfId="0" applyFont="1">
      <alignment vertical="center"/>
    </xf>
    <xf numFmtId="0" fontId="20" fillId="0" borderId="15" xfId="0" applyFont="1" applyBorder="1" applyAlignment="1">
      <alignment vertical="top"/>
    </xf>
    <xf numFmtId="0" fontId="15" fillId="0" borderId="15" xfId="0" applyFont="1" applyBorder="1" applyAlignment="1">
      <alignment vertical="top"/>
    </xf>
    <xf numFmtId="0" fontId="4" fillId="0" borderId="23" xfId="2" applyFont="1" applyBorder="1">
      <alignment vertical="center"/>
    </xf>
    <xf numFmtId="0" fontId="4" fillId="0" borderId="22" xfId="1" applyFont="1" applyBorder="1" applyAlignment="1">
      <alignment horizontal="center" vertical="center"/>
    </xf>
    <xf numFmtId="0" fontId="4" fillId="0" borderId="30" xfId="1" applyFont="1" applyBorder="1" applyAlignment="1">
      <alignment horizontal="center" vertical="center"/>
    </xf>
    <xf numFmtId="0" fontId="15" fillId="0" borderId="18" xfId="0" applyFont="1" applyBorder="1" applyAlignment="1">
      <alignment vertical="top"/>
    </xf>
    <xf numFmtId="0" fontId="4" fillId="0" borderId="0" xfId="0" applyFont="1" applyAlignment="1">
      <alignment horizontal="center" vertical="center"/>
    </xf>
    <xf numFmtId="180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20" fillId="0" borderId="15" xfId="0" applyFont="1" applyBorder="1">
      <alignment vertical="center"/>
    </xf>
    <xf numFmtId="0" fontId="15" fillId="0" borderId="15" xfId="0" applyFont="1" applyBorder="1">
      <alignment vertical="center"/>
    </xf>
    <xf numFmtId="0" fontId="4" fillId="0" borderId="22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 applyAlignment="1">
      <alignment horizontal="right" vertical="center"/>
    </xf>
    <xf numFmtId="180" fontId="4" fillId="0" borderId="31" xfId="0" applyNumberFormat="1" applyFont="1" applyBorder="1">
      <alignment vertical="center"/>
    </xf>
    <xf numFmtId="180" fontId="4" fillId="0" borderId="14" xfId="0" applyNumberFormat="1" applyFont="1" applyBorder="1">
      <alignment vertical="center"/>
    </xf>
    <xf numFmtId="180" fontId="4" fillId="0" borderId="32" xfId="0" applyNumberFormat="1" applyFont="1" applyBorder="1">
      <alignment vertical="center"/>
    </xf>
    <xf numFmtId="0" fontId="16" fillId="0" borderId="0" xfId="0" applyFont="1" applyAlignment="1">
      <alignment horizontal="right" vertical="top"/>
    </xf>
    <xf numFmtId="0" fontId="16" fillId="0" borderId="18" xfId="0" applyFont="1" applyBorder="1" applyAlignment="1">
      <alignment vertical="top"/>
    </xf>
    <xf numFmtId="0" fontId="17" fillId="0" borderId="19" xfId="0" applyFont="1" applyBorder="1">
      <alignment vertical="center"/>
    </xf>
    <xf numFmtId="0" fontId="9" fillId="0" borderId="27" xfId="2" applyFont="1" applyBorder="1">
      <alignment vertical="center"/>
    </xf>
    <xf numFmtId="0" fontId="9" fillId="0" borderId="26" xfId="2" applyFont="1" applyBorder="1">
      <alignment vertical="center"/>
    </xf>
    <xf numFmtId="0" fontId="15" fillId="0" borderId="18" xfId="0" applyFont="1" applyBorder="1" applyAlignment="1">
      <alignment horizontal="right" vertical="top"/>
    </xf>
    <xf numFmtId="183" fontId="4" fillId="0" borderId="0" xfId="2" applyNumberFormat="1" applyFont="1">
      <alignment vertical="center"/>
    </xf>
    <xf numFmtId="58" fontId="4" fillId="0" borderId="0" xfId="0" quotePrefix="1" applyNumberFormat="1" applyFont="1">
      <alignment vertical="center"/>
    </xf>
    <xf numFmtId="0" fontId="4" fillId="0" borderId="0" xfId="1" applyFont="1" applyAlignment="1">
      <alignment horizontal="left" vertical="center"/>
    </xf>
    <xf numFmtId="0" fontId="7" fillId="0" borderId="0" xfId="1" applyFont="1" applyAlignment="1">
      <alignment horizontal="right" vertical="top"/>
    </xf>
    <xf numFmtId="179" fontId="7" fillId="0" borderId="0" xfId="1" applyNumberFormat="1" applyFont="1" applyAlignment="1">
      <alignment horizontal="right" vertical="top"/>
    </xf>
    <xf numFmtId="49" fontId="22" fillId="2" borderId="0" xfId="0" applyNumberFormat="1" applyFont="1" applyFill="1" applyAlignment="1" applyProtection="1">
      <alignment horizontal="left" vertical="center" shrinkToFit="1"/>
      <protection locked="0"/>
    </xf>
    <xf numFmtId="49" fontId="22" fillId="2" borderId="0" xfId="0" applyNumberFormat="1" applyFont="1" applyFill="1" applyAlignment="1" applyProtection="1">
      <alignment horizontal="left" vertical="center"/>
      <protection locked="0"/>
    </xf>
    <xf numFmtId="0" fontId="17" fillId="0" borderId="17" xfId="0" applyFont="1" applyBorder="1" applyAlignment="1">
      <alignment horizontal="left" vertical="center" indent="1"/>
    </xf>
    <xf numFmtId="0" fontId="17" fillId="0" borderId="18" xfId="0" applyFont="1" applyBorder="1" applyAlignment="1">
      <alignment horizontal="left" vertical="center" indent="1"/>
    </xf>
    <xf numFmtId="0" fontId="17" fillId="0" borderId="20" xfId="0" applyFont="1" applyBorder="1" applyAlignment="1">
      <alignment horizontal="left" vertical="center" indent="1"/>
    </xf>
    <xf numFmtId="0" fontId="22" fillId="2" borderId="0" xfId="0" applyFont="1" applyFill="1" applyAlignment="1" applyProtection="1">
      <alignment horizontal="left" vertical="center"/>
      <protection locked="0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vertical="top"/>
    </xf>
    <xf numFmtId="184" fontId="22" fillId="2" borderId="0" xfId="0" applyNumberFormat="1" applyFont="1" applyFill="1" applyAlignment="1" applyProtection="1">
      <alignment horizontal="left" vertical="center"/>
      <protection locked="0"/>
    </xf>
    <xf numFmtId="181" fontId="22" fillId="2" borderId="0" xfId="0" applyNumberFormat="1" applyFont="1" applyFill="1" applyAlignment="1" applyProtection="1">
      <alignment horizontal="left" vertical="center"/>
      <protection locked="0"/>
    </xf>
    <xf numFmtId="0" fontId="17" fillId="0" borderId="17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38" fontId="22" fillId="2" borderId="0" xfId="0" applyNumberFormat="1" applyFont="1" applyFill="1" applyAlignment="1" applyProtection="1">
      <alignment horizontal="right" vertical="center"/>
      <protection locked="0"/>
    </xf>
    <xf numFmtId="178" fontId="22" fillId="2" borderId="0" xfId="0" applyNumberFormat="1" applyFont="1" applyFill="1" applyAlignment="1" applyProtection="1">
      <alignment horizontal="right" vertical="center"/>
      <protection locked="0"/>
    </xf>
    <xf numFmtId="0" fontId="15" fillId="0" borderId="0" xfId="0" applyFont="1" applyAlignment="1">
      <alignment vertical="center" wrapText="1"/>
    </xf>
    <xf numFmtId="0" fontId="15" fillId="0" borderId="0" xfId="0" applyFont="1">
      <alignment vertical="center"/>
    </xf>
    <xf numFmtId="49" fontId="22" fillId="2" borderId="11" xfId="0" applyNumberFormat="1" applyFont="1" applyFill="1" applyBorder="1" applyAlignment="1" applyProtection="1">
      <alignment horizontal="left" vertical="center" wrapText="1"/>
      <protection locked="0"/>
    </xf>
    <xf numFmtId="0" fontId="22" fillId="2" borderId="11" xfId="0" applyFont="1" applyFill="1" applyBorder="1" applyAlignment="1" applyProtection="1">
      <alignment horizontal="left" vertical="center" wrapText="1"/>
      <protection locked="0"/>
    </xf>
    <xf numFmtId="0" fontId="22" fillId="2" borderId="12" xfId="0" applyFont="1" applyFill="1" applyBorder="1" applyAlignment="1" applyProtection="1">
      <alignment horizontal="left" vertical="center" wrapText="1"/>
      <protection locked="0"/>
    </xf>
    <xf numFmtId="49" fontId="22" fillId="2" borderId="10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Alignment="1">
      <alignment vertical="top"/>
    </xf>
    <xf numFmtId="49" fontId="22" fillId="2" borderId="4" xfId="0" applyNumberFormat="1" applyFont="1" applyFill="1" applyBorder="1" applyAlignment="1" applyProtection="1">
      <alignment horizontal="left" vertical="center" wrapText="1"/>
      <protection locked="0"/>
    </xf>
    <xf numFmtId="0" fontId="22" fillId="2" borderId="4" xfId="0" applyFont="1" applyFill="1" applyBorder="1" applyAlignment="1" applyProtection="1">
      <alignment horizontal="left" vertical="center" wrapText="1"/>
      <protection locked="0"/>
    </xf>
    <xf numFmtId="0" fontId="22" fillId="2" borderId="29" xfId="0" applyFont="1" applyFill="1" applyBorder="1" applyAlignment="1" applyProtection="1">
      <alignment horizontal="left" vertical="center" wrapText="1"/>
      <protection locked="0"/>
    </xf>
    <xf numFmtId="49" fontId="22" fillId="2" borderId="7" xfId="0" applyNumberFormat="1" applyFont="1" applyFill="1" applyBorder="1" applyAlignment="1" applyProtection="1">
      <alignment horizontal="left" vertical="center" wrapText="1"/>
      <protection locked="0"/>
    </xf>
    <xf numFmtId="0" fontId="22" fillId="2" borderId="7" xfId="0" applyFont="1" applyFill="1" applyBorder="1" applyAlignment="1" applyProtection="1">
      <alignment horizontal="left" vertical="center" wrapText="1"/>
      <protection locked="0"/>
    </xf>
    <xf numFmtId="0" fontId="22" fillId="2" borderId="8" xfId="0" applyFont="1" applyFill="1" applyBorder="1" applyAlignment="1" applyProtection="1">
      <alignment horizontal="left" vertical="center" wrapText="1"/>
      <protection locked="0"/>
    </xf>
    <xf numFmtId="0" fontId="4" fillId="0" borderId="28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30" xfId="0" applyFont="1" applyBorder="1">
      <alignment vertical="center"/>
    </xf>
    <xf numFmtId="49" fontId="22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22" fillId="2" borderId="6" xfId="0" applyNumberFormat="1" applyFont="1" applyFill="1" applyBorder="1" applyAlignment="1" applyProtection="1">
      <alignment horizontal="left" vertical="center" wrapText="1"/>
      <protection locked="0"/>
    </xf>
    <xf numFmtId="14" fontId="22" fillId="2" borderId="0" xfId="0" applyNumberFormat="1" applyFont="1" applyFill="1" applyAlignment="1" applyProtection="1">
      <alignment horizontal="left" vertical="center"/>
      <protection locked="0"/>
    </xf>
    <xf numFmtId="177" fontId="22" fillId="2" borderId="0" xfId="0" applyNumberFormat="1" applyFont="1" applyFill="1" applyAlignment="1" applyProtection="1">
      <alignment horizontal="left" vertical="center"/>
      <protection locked="0"/>
    </xf>
    <xf numFmtId="49" fontId="22" fillId="2" borderId="0" xfId="0" applyNumberFormat="1" applyFont="1" applyFill="1" applyAlignment="1" applyProtection="1">
      <alignment horizontal="left" vertical="top" wrapText="1"/>
      <protection locked="0"/>
    </xf>
    <xf numFmtId="177" fontId="4" fillId="0" borderId="22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38" fontId="4" fillId="0" borderId="22" xfId="1" applyNumberFormat="1" applyFont="1" applyBorder="1" applyAlignment="1">
      <alignment horizontal="right" vertical="center"/>
    </xf>
    <xf numFmtId="38" fontId="4" fillId="0" borderId="1" xfId="1" applyNumberFormat="1" applyFont="1" applyBorder="1" applyAlignment="1">
      <alignment horizontal="right" vertical="center"/>
    </xf>
    <xf numFmtId="38" fontId="4" fillId="0" borderId="2" xfId="1" applyNumberFormat="1" applyFont="1" applyBorder="1" applyAlignment="1">
      <alignment horizontal="right" vertical="center"/>
    </xf>
    <xf numFmtId="177" fontId="4" fillId="0" borderId="28" xfId="0" applyNumberFormat="1" applyFont="1" applyBorder="1" applyAlignment="1">
      <alignment horizontal="center" vertical="center"/>
    </xf>
    <xf numFmtId="177" fontId="4" fillId="0" borderId="30" xfId="0" applyNumberFormat="1" applyFont="1" applyBorder="1" applyAlignment="1">
      <alignment horizontal="center" vertical="center"/>
    </xf>
    <xf numFmtId="38" fontId="22" fillId="2" borderId="22" xfId="1" applyNumberFormat="1" applyFont="1" applyFill="1" applyBorder="1" applyAlignment="1" applyProtection="1">
      <alignment horizontal="right" vertical="center"/>
      <protection locked="0"/>
    </xf>
    <xf numFmtId="178" fontId="22" fillId="2" borderId="1" xfId="1" applyNumberFormat="1" applyFont="1" applyFill="1" applyBorder="1" applyAlignment="1" applyProtection="1">
      <alignment horizontal="right" vertical="center"/>
      <protection locked="0"/>
    </xf>
    <xf numFmtId="178" fontId="22" fillId="2" borderId="30" xfId="1" applyNumberFormat="1" applyFont="1" applyFill="1" applyBorder="1" applyAlignment="1" applyProtection="1">
      <alignment horizontal="right" vertical="center"/>
      <protection locked="0"/>
    </xf>
    <xf numFmtId="38" fontId="22" fillId="2" borderId="28" xfId="1" applyNumberFormat="1" applyFont="1" applyFill="1" applyBorder="1" applyAlignment="1" applyProtection="1">
      <alignment horizontal="right" vertical="center"/>
      <protection locked="0"/>
    </xf>
    <xf numFmtId="178" fontId="22" fillId="2" borderId="2" xfId="1" applyNumberFormat="1" applyFont="1" applyFill="1" applyBorder="1" applyAlignment="1" applyProtection="1">
      <alignment horizontal="right" vertical="center"/>
      <protection locked="0"/>
    </xf>
    <xf numFmtId="182" fontId="22" fillId="2" borderId="0" xfId="0" applyNumberFormat="1" applyFont="1" applyFill="1" applyAlignment="1" applyProtection="1">
      <alignment horizontal="right" vertical="center"/>
      <protection locked="0"/>
    </xf>
    <xf numFmtId="0" fontId="4" fillId="0" borderId="22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30" xfId="1" applyFont="1" applyBorder="1" applyAlignment="1">
      <alignment horizontal="center" vertical="center"/>
    </xf>
    <xf numFmtId="0" fontId="4" fillId="0" borderId="28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2" xfId="1" applyFont="1" applyBorder="1">
      <alignment vertical="center"/>
    </xf>
    <xf numFmtId="49" fontId="4" fillId="3" borderId="3" xfId="0" applyNumberFormat="1" applyFont="1" applyFill="1" applyBorder="1">
      <alignment vertical="center"/>
    </xf>
    <xf numFmtId="0" fontId="4" fillId="3" borderId="4" xfId="0" applyFont="1" applyFill="1" applyBorder="1">
      <alignment vertical="center"/>
    </xf>
    <xf numFmtId="0" fontId="4" fillId="3" borderId="5" xfId="0" applyFont="1" applyFill="1" applyBorder="1">
      <alignment vertical="center"/>
    </xf>
    <xf numFmtId="49" fontId="4" fillId="3" borderId="6" xfId="0" applyNumberFormat="1" applyFont="1" applyFill="1" applyBorder="1">
      <alignment vertical="center"/>
    </xf>
    <xf numFmtId="0" fontId="4" fillId="3" borderId="7" xfId="0" applyFont="1" applyFill="1" applyBorder="1">
      <alignment vertical="center"/>
    </xf>
    <xf numFmtId="0" fontId="4" fillId="3" borderId="9" xfId="0" applyFont="1" applyFill="1" applyBorder="1">
      <alignment vertical="center"/>
    </xf>
    <xf numFmtId="0" fontId="4" fillId="0" borderId="30" xfId="1" applyFont="1" applyBorder="1">
      <alignment vertical="center"/>
    </xf>
    <xf numFmtId="38" fontId="22" fillId="2" borderId="10" xfId="0" applyNumberFormat="1" applyFont="1" applyFill="1" applyBorder="1" applyAlignment="1" applyProtection="1">
      <alignment horizontal="right" vertical="center"/>
      <protection locked="0"/>
    </xf>
    <xf numFmtId="0" fontId="22" fillId="2" borderId="11" xfId="0" applyFont="1" applyFill="1" applyBorder="1" applyAlignment="1" applyProtection="1">
      <alignment horizontal="right" vertical="center"/>
      <protection locked="0"/>
    </xf>
    <xf numFmtId="0" fontId="22" fillId="2" borderId="13" xfId="0" applyFont="1" applyFill="1" applyBorder="1" applyAlignment="1" applyProtection="1">
      <alignment horizontal="right" vertical="center"/>
      <protection locked="0"/>
    </xf>
    <xf numFmtId="38" fontId="22" fillId="2" borderId="3" xfId="0" applyNumberFormat="1" applyFont="1" applyFill="1" applyBorder="1" applyAlignment="1" applyProtection="1">
      <alignment horizontal="right" vertical="center"/>
      <protection locked="0"/>
    </xf>
    <xf numFmtId="0" fontId="22" fillId="2" borderId="4" xfId="0" applyFont="1" applyFill="1" applyBorder="1" applyAlignment="1" applyProtection="1">
      <alignment horizontal="right" vertical="center"/>
      <protection locked="0"/>
    </xf>
    <xf numFmtId="0" fontId="22" fillId="2" borderId="5" xfId="0" applyFont="1" applyFill="1" applyBorder="1" applyAlignment="1" applyProtection="1">
      <alignment horizontal="right" vertical="center"/>
      <protection locked="0"/>
    </xf>
    <xf numFmtId="38" fontId="22" fillId="2" borderId="6" xfId="0" applyNumberFormat="1" applyFont="1" applyFill="1" applyBorder="1" applyAlignment="1" applyProtection="1">
      <alignment horizontal="right" vertical="center"/>
      <protection locked="0"/>
    </xf>
    <xf numFmtId="0" fontId="22" fillId="2" borderId="7" xfId="0" applyFont="1" applyFill="1" applyBorder="1" applyAlignment="1" applyProtection="1">
      <alignment horizontal="right" vertical="center"/>
      <protection locked="0"/>
    </xf>
    <xf numFmtId="0" fontId="22" fillId="2" borderId="9" xfId="0" applyFont="1" applyFill="1" applyBorder="1" applyAlignment="1" applyProtection="1">
      <alignment horizontal="right" vertical="center"/>
      <protection locked="0"/>
    </xf>
    <xf numFmtId="49" fontId="22" fillId="2" borderId="10" xfId="0" applyNumberFormat="1" applyFont="1" applyFill="1" applyBorder="1" applyAlignment="1" applyProtection="1">
      <alignment horizontal="left" vertical="center"/>
      <protection locked="0"/>
    </xf>
    <xf numFmtId="0" fontId="22" fillId="2" borderId="11" xfId="0" applyFont="1" applyFill="1" applyBorder="1" applyAlignment="1" applyProtection="1">
      <alignment horizontal="left" vertical="center"/>
      <protection locked="0"/>
    </xf>
    <xf numFmtId="0" fontId="22" fillId="2" borderId="13" xfId="0" applyFont="1" applyFill="1" applyBorder="1" applyAlignment="1" applyProtection="1">
      <alignment horizontal="left" vertical="center"/>
      <protection locked="0"/>
    </xf>
    <xf numFmtId="49" fontId="22" fillId="2" borderId="6" xfId="0" applyNumberFormat="1" applyFont="1" applyFill="1" applyBorder="1" applyAlignment="1" applyProtection="1">
      <alignment horizontal="left" vertical="center"/>
      <protection locked="0"/>
    </xf>
    <xf numFmtId="0" fontId="22" fillId="2" borderId="7" xfId="0" applyFont="1" applyFill="1" applyBorder="1" applyAlignment="1" applyProtection="1">
      <alignment horizontal="left" vertical="center"/>
      <protection locked="0"/>
    </xf>
    <xf numFmtId="0" fontId="22" fillId="2" borderId="9" xfId="0" applyFont="1" applyFill="1" applyBorder="1" applyAlignment="1" applyProtection="1">
      <alignment horizontal="left" vertical="center"/>
      <protection locked="0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2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</cellXfs>
  <cellStyles count="18">
    <cellStyle name="ハイパーリンク 2" xfId="15" xr:uid="{00000000-0005-0000-0000-000001000000}"/>
    <cellStyle name="桁区切り 2" xfId="4" xr:uid="{00000000-0005-0000-0000-000002000000}"/>
    <cellStyle name="桁区切り 2 2" xfId="13" xr:uid="{00000000-0005-0000-0000-000003000000}"/>
    <cellStyle name="桁区切り 3" xfId="7" xr:uid="{00000000-0005-0000-0000-000004000000}"/>
    <cellStyle name="桁区切り 4" xfId="16" xr:uid="{00000000-0005-0000-0000-000005000000}"/>
    <cellStyle name="桁区切り 5" xfId="17" xr:uid="{00000000-0005-0000-0000-000006000000}"/>
    <cellStyle name="通貨 2" xfId="9" xr:uid="{00000000-0005-0000-0000-000007000000}"/>
    <cellStyle name="標準" xfId="0" builtinId="0"/>
    <cellStyle name="標準 2" xfId="10" xr:uid="{00000000-0005-0000-0000-000009000000}"/>
    <cellStyle name="標準 3 3" xfId="3" xr:uid="{00000000-0005-0000-0000-00000A000000}"/>
    <cellStyle name="標準 4" xfId="8" xr:uid="{00000000-0005-0000-0000-00000B000000}"/>
    <cellStyle name="標準 5" xfId="2" xr:uid="{00000000-0005-0000-0000-00000C000000}"/>
    <cellStyle name="標準 5 2" xfId="1" xr:uid="{00000000-0005-0000-0000-00000D000000}"/>
    <cellStyle name="標準 5 2 2" xfId="6" xr:uid="{00000000-0005-0000-0000-00000E000000}"/>
    <cellStyle name="標準 5 2 2 2" xfId="12" xr:uid="{00000000-0005-0000-0000-00000F000000}"/>
    <cellStyle name="標準 5 2 2 3" xfId="11" xr:uid="{00000000-0005-0000-0000-000010000000}"/>
    <cellStyle name="標準 8" xfId="14" xr:uid="{00000000-0005-0000-0000-000011000000}"/>
    <cellStyle name="標準 9" xfId="5" xr:uid="{00000000-0005-0000-0000-000012000000}"/>
  </cellStyles>
  <dxfs count="42"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  <dxf>
      <fill>
        <patternFill>
          <fgColor indexed="64"/>
          <bgColor rgb="FFFFCCFF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ECFF"/>
      <rgbColor rgb="00C6E0B4"/>
      <rgbColor rgb="00FFFF99"/>
      <rgbColor rgb="0099CCFF"/>
      <rgbColor rgb="00FF99CC"/>
      <rgbColor rgb="00CC99FF"/>
      <rgbColor rgb="00FFE699"/>
      <rgbColor rgb="000070C0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DFC"/>
      <color rgb="FFFFE1FF"/>
      <color rgb="FFA6A6A6"/>
      <color rgb="FFE2EFDA"/>
      <color rgb="FFFF0000"/>
      <color rgb="FFEEAAFC"/>
      <color rgb="FFFFE699"/>
      <color rgb="FFC6E0B4"/>
      <color rgb="FF007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1">
    <outlinePr summaryBelow="0"/>
    <pageSetUpPr fitToPage="1"/>
  </sheetPr>
  <dimension ref="A1:AA272"/>
  <sheetViews>
    <sheetView showGridLines="0" tabSelected="1" topLeftCell="B1" zoomScaleNormal="100" workbookViewId="0">
      <selection activeCell="B1" sqref="B1"/>
    </sheetView>
  </sheetViews>
  <sheetFormatPr defaultRowHeight="13.5" x14ac:dyDescent="0.15"/>
  <cols>
    <col min="1" max="1" width="13.125" style="73" hidden="1" customWidth="1"/>
    <col min="2" max="3" width="1.625" style="5" customWidth="1"/>
    <col min="4" max="4" width="5.125" style="5" customWidth="1"/>
    <col min="5" max="7" width="6.625" style="5" customWidth="1"/>
    <col min="8" max="8" width="3.5" style="5" customWidth="1"/>
    <col min="9" max="9" width="1.625" style="5" customWidth="1"/>
    <col min="10" max="12" width="3.625" style="5" customWidth="1"/>
    <col min="13" max="24" width="6.625" style="5" customWidth="1"/>
    <col min="25" max="25" width="12.125" style="5" customWidth="1"/>
    <col min="26" max="26" width="2.625" style="8" customWidth="1"/>
    <col min="27" max="27" width="3.625" style="5" customWidth="1"/>
    <col min="28" max="16384" width="9" style="5"/>
  </cols>
  <sheetData>
    <row r="1" spans="1:27" ht="30" customHeight="1" x14ac:dyDescent="0.15">
      <c r="A1" s="3" t="s">
        <v>142</v>
      </c>
      <c r="B1" s="3"/>
      <c r="C1" s="4" t="s">
        <v>116</v>
      </c>
      <c r="D1" s="4"/>
      <c r="U1" s="6"/>
      <c r="W1" s="76" t="s">
        <v>149</v>
      </c>
      <c r="X1" s="77"/>
      <c r="Y1" s="77"/>
      <c r="Z1" s="77"/>
      <c r="AA1" s="7"/>
    </row>
    <row r="2" spans="1:27" ht="15" hidden="1" customHeight="1" x14ac:dyDescent="0.15">
      <c r="A2" s="3" t="s">
        <v>143</v>
      </c>
      <c r="B2" s="3"/>
      <c r="C2" s="8"/>
      <c r="D2" s="8"/>
      <c r="E2" s="8"/>
      <c r="F2" s="8"/>
      <c r="G2" s="8"/>
      <c r="H2" s="8"/>
      <c r="AA2" s="7"/>
    </row>
    <row r="3" spans="1:27" ht="30" customHeight="1" x14ac:dyDescent="0.15">
      <c r="A3" s="9" t="s">
        <v>148</v>
      </c>
      <c r="B3" s="9"/>
      <c r="C3" s="10" t="s">
        <v>150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7"/>
    </row>
    <row r="4" spans="1:27" ht="5.25" customHeight="1" x14ac:dyDescent="0.15">
      <c r="A4" s="9"/>
      <c r="B4" s="9"/>
      <c r="C4" s="11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3"/>
    </row>
    <row r="5" spans="1:27" ht="15" customHeight="1" x14ac:dyDescent="0.15">
      <c r="A5" s="9"/>
      <c r="B5" s="14"/>
      <c r="C5" s="15" t="s">
        <v>146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7"/>
    </row>
    <row r="6" spans="1:27" ht="15" customHeight="1" x14ac:dyDescent="0.15">
      <c r="A6" s="9"/>
      <c r="B6" s="9"/>
      <c r="C6" s="15" t="s">
        <v>104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7"/>
    </row>
    <row r="7" spans="1:27" ht="15" customHeight="1" x14ac:dyDescent="0.15">
      <c r="A7" s="9"/>
      <c r="B7" s="9"/>
      <c r="C7" s="15" t="s">
        <v>105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7"/>
    </row>
    <row r="8" spans="1:27" ht="15" hidden="1" customHeight="1" x14ac:dyDescent="0.15">
      <c r="A8" s="9"/>
      <c r="B8" s="9"/>
      <c r="C8" s="15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7"/>
    </row>
    <row r="9" spans="1:27" ht="5.25" customHeight="1" x14ac:dyDescent="0.15">
      <c r="A9" s="9"/>
      <c r="B9" s="9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20"/>
    </row>
    <row r="10" spans="1:27" ht="30" customHeight="1" x14ac:dyDescent="0.15">
      <c r="A10" s="9"/>
      <c r="B10" s="9"/>
    </row>
    <row r="11" spans="1:27" ht="15.6" hidden="1" customHeight="1" x14ac:dyDescent="0.15">
      <c r="A11" s="9"/>
      <c r="B11" s="9"/>
    </row>
    <row r="12" spans="1:27" ht="15.6" hidden="1" customHeight="1" x14ac:dyDescent="0.15">
      <c r="A12" s="9"/>
      <c r="B12" s="9"/>
    </row>
    <row r="13" spans="1:27" ht="20.100000000000001" customHeight="1" x14ac:dyDescent="0.15">
      <c r="A13" s="21"/>
      <c r="B13" s="9"/>
      <c r="C13" s="89" t="s">
        <v>106</v>
      </c>
      <c r="D13" s="90"/>
      <c r="E13" s="90"/>
      <c r="F13" s="90"/>
      <c r="G13" s="90"/>
      <c r="H13" s="91"/>
    </row>
    <row r="14" spans="1:27" ht="20.100000000000001" customHeight="1" x14ac:dyDescent="0.15">
      <c r="A14" s="21"/>
      <c r="B14" s="9"/>
      <c r="C14" s="22"/>
      <c r="D14" s="23"/>
      <c r="E14" s="23"/>
      <c r="F14" s="23"/>
      <c r="G14" s="23"/>
      <c r="H14" s="23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5"/>
    </row>
    <row r="15" spans="1:27" ht="15.75" hidden="1" customHeight="1" x14ac:dyDescent="0.15">
      <c r="A15" s="21"/>
      <c r="B15" s="9"/>
      <c r="C15" s="22"/>
      <c r="D15" s="23"/>
      <c r="E15" s="23"/>
      <c r="F15" s="23"/>
      <c r="G15" s="23"/>
      <c r="H15" s="23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7"/>
    </row>
    <row r="16" spans="1:27" ht="15.75" hidden="1" customHeight="1" x14ac:dyDescent="0.15">
      <c r="A16" s="21"/>
      <c r="B16" s="9"/>
      <c r="C16" s="22"/>
      <c r="D16" s="23"/>
      <c r="E16" s="23"/>
      <c r="F16" s="23"/>
      <c r="G16" s="23"/>
      <c r="H16" s="23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7"/>
    </row>
    <row r="17" spans="1:26" ht="15.75" hidden="1" customHeight="1" x14ac:dyDescent="0.15">
      <c r="A17" s="21"/>
      <c r="B17" s="9"/>
      <c r="C17" s="22"/>
      <c r="D17" s="23"/>
      <c r="E17" s="23"/>
      <c r="F17" s="23"/>
      <c r="G17" s="23"/>
      <c r="H17" s="23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7"/>
    </row>
    <row r="18" spans="1:26" ht="15.75" hidden="1" customHeight="1" x14ac:dyDescent="0.15">
      <c r="A18" s="21"/>
      <c r="B18" s="9"/>
      <c r="C18" s="22"/>
      <c r="D18" s="23"/>
      <c r="E18" s="23"/>
      <c r="F18" s="23"/>
      <c r="G18" s="23"/>
      <c r="H18" s="23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7"/>
    </row>
    <row r="19" spans="1:26" ht="15.75" hidden="1" customHeight="1" x14ac:dyDescent="0.15">
      <c r="A19" s="21"/>
      <c r="B19" s="9"/>
      <c r="C19" s="22"/>
      <c r="D19" s="23"/>
      <c r="E19" s="23"/>
      <c r="F19" s="23"/>
      <c r="G19" s="23"/>
      <c r="H19" s="23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7"/>
    </row>
    <row r="20" spans="1:26" ht="20.100000000000001" customHeight="1" x14ac:dyDescent="0.15">
      <c r="A20" s="21">
        <f>IF(TRIM($I20)="", 1001, 0)</f>
        <v>1001</v>
      </c>
      <c r="B20" s="9"/>
      <c r="C20" s="28"/>
      <c r="D20" s="29">
        <v>1</v>
      </c>
      <c r="E20" s="5" t="s">
        <v>0</v>
      </c>
      <c r="I20" s="87"/>
      <c r="J20" s="88"/>
      <c r="K20" s="88"/>
      <c r="L20" s="88"/>
      <c r="M20" s="88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7"/>
    </row>
    <row r="21" spans="1:26" ht="20.100000000000001" customHeight="1" x14ac:dyDescent="0.15">
      <c r="A21" s="21"/>
      <c r="B21" s="9"/>
      <c r="C21" s="28"/>
      <c r="D21" s="29"/>
      <c r="E21" s="26"/>
      <c r="F21" s="26"/>
      <c r="G21" s="26"/>
      <c r="H21" s="26"/>
      <c r="I21" s="30"/>
      <c r="J21" s="31" t="s">
        <v>145</v>
      </c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</row>
    <row r="22" spans="1:26" ht="20.100000000000001" customHeight="1" x14ac:dyDescent="0.15">
      <c r="A22" s="21">
        <f>IF(AND(TRIM($I22)&lt;&gt;"", OR(ISERROR(FIND("@"&amp;LEFT($I22,3)&amp;"@", 都道府県3))=FALSE, ISERROR(FIND("@"&amp;LEFT($I22,4)&amp;"@",都道府県4))=FALSE))=FALSE, 1001, 0)</f>
        <v>1001</v>
      </c>
      <c r="B22" s="9"/>
      <c r="C22" s="28"/>
      <c r="D22" s="29">
        <v>2</v>
      </c>
      <c r="E22" s="5" t="s">
        <v>1</v>
      </c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27"/>
    </row>
    <row r="23" spans="1:26" ht="20.100000000000001" customHeight="1" x14ac:dyDescent="0.15">
      <c r="A23" s="21"/>
      <c r="B23" s="9"/>
      <c r="C23" s="28"/>
      <c r="D23" s="29"/>
      <c r="E23" s="26"/>
      <c r="F23" s="26"/>
      <c r="G23" s="26"/>
      <c r="H23" s="26"/>
      <c r="I23" s="33"/>
      <c r="J23" s="31" t="s">
        <v>92</v>
      </c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27"/>
    </row>
    <row r="24" spans="1:26" ht="20.100000000000001" customHeight="1" x14ac:dyDescent="0.15">
      <c r="A24" s="21">
        <f>IF(TRIM($I24)="", 1001, 0)</f>
        <v>1001</v>
      </c>
      <c r="B24" s="9"/>
      <c r="C24" s="28"/>
      <c r="D24" s="29">
        <v>3</v>
      </c>
      <c r="E24" s="5" t="s">
        <v>2</v>
      </c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27"/>
    </row>
    <row r="25" spans="1:26" ht="20.100000000000001" customHeight="1" x14ac:dyDescent="0.15">
      <c r="A25" s="21"/>
      <c r="B25" s="9"/>
      <c r="C25" s="34"/>
      <c r="D25" s="26"/>
      <c r="E25" s="26"/>
      <c r="F25" s="26"/>
      <c r="G25" s="26"/>
      <c r="H25" s="26"/>
      <c r="I25" s="30"/>
      <c r="J25" s="31" t="s">
        <v>140</v>
      </c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27"/>
    </row>
    <row r="26" spans="1:26" ht="20.100000000000001" customHeight="1" x14ac:dyDescent="0.15">
      <c r="A26" s="21">
        <f>IF(TRIM($I26)="", 1001, 0)</f>
        <v>1001</v>
      </c>
      <c r="B26" s="9"/>
      <c r="C26" s="28"/>
      <c r="D26" s="29">
        <v>4</v>
      </c>
      <c r="E26" s="5" t="s">
        <v>3</v>
      </c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27"/>
    </row>
    <row r="27" spans="1:26" ht="20.100000000000001" customHeight="1" x14ac:dyDescent="0.15">
      <c r="A27" s="21"/>
      <c r="B27" s="9"/>
      <c r="C27" s="34"/>
      <c r="D27" s="26"/>
      <c r="E27" s="26"/>
      <c r="F27" s="26"/>
      <c r="G27" s="26"/>
      <c r="H27" s="26"/>
      <c r="I27" s="30"/>
      <c r="J27" s="31" t="s">
        <v>131</v>
      </c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5"/>
    </row>
    <row r="28" spans="1:26" ht="20.100000000000001" customHeight="1" x14ac:dyDescent="0.15">
      <c r="A28" s="21">
        <f>IF(TRIM($I28)="", 1001, 0)</f>
        <v>1001</v>
      </c>
      <c r="B28" s="9"/>
      <c r="C28" s="28"/>
      <c r="D28" s="29">
        <v>5</v>
      </c>
      <c r="E28" s="5" t="s">
        <v>98</v>
      </c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27"/>
    </row>
    <row r="29" spans="1:26" ht="20.100000000000001" customHeight="1" x14ac:dyDescent="0.15">
      <c r="A29" s="21"/>
      <c r="B29" s="9"/>
      <c r="C29" s="34"/>
      <c r="D29" s="26"/>
      <c r="E29" s="26"/>
      <c r="F29" s="26"/>
      <c r="G29" s="26"/>
      <c r="H29" s="26"/>
      <c r="I29" s="30"/>
      <c r="J29" s="31" t="s">
        <v>93</v>
      </c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5"/>
    </row>
    <row r="30" spans="1:26" ht="20.100000000000001" customHeight="1" x14ac:dyDescent="0.15">
      <c r="A30" s="21">
        <f>IF(TRIM($I30)="", 1001, 0)</f>
        <v>1001</v>
      </c>
      <c r="B30" s="9"/>
      <c r="C30" s="28"/>
      <c r="D30" s="29">
        <v>6</v>
      </c>
      <c r="E30" s="5" t="s">
        <v>4</v>
      </c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27"/>
    </row>
    <row r="31" spans="1:26" ht="20.100000000000001" customHeight="1" x14ac:dyDescent="0.15">
      <c r="A31" s="21"/>
      <c r="B31" s="9"/>
      <c r="C31" s="34"/>
      <c r="D31" s="26"/>
      <c r="E31" s="26"/>
      <c r="F31" s="26"/>
      <c r="G31" s="26"/>
      <c r="H31" s="26"/>
      <c r="I31" s="30"/>
      <c r="J31" s="31" t="s">
        <v>12</v>
      </c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5"/>
    </row>
    <row r="32" spans="1:26" ht="20.100000000000001" customHeight="1" x14ac:dyDescent="0.15">
      <c r="A32" s="21">
        <f>IF(TRIM($I32)="", 1001, 0)</f>
        <v>1001</v>
      </c>
      <c r="B32" s="9"/>
      <c r="C32" s="28"/>
      <c r="D32" s="29">
        <v>7</v>
      </c>
      <c r="E32" s="5" t="s">
        <v>5</v>
      </c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27"/>
    </row>
    <row r="33" spans="1:26" ht="20.100000000000001" customHeight="1" x14ac:dyDescent="0.15">
      <c r="A33" s="21"/>
      <c r="B33" s="9"/>
      <c r="C33" s="34"/>
      <c r="D33" s="26"/>
      <c r="E33" s="26"/>
      <c r="F33" s="26"/>
      <c r="G33" s="26"/>
      <c r="H33" s="26"/>
      <c r="I33" s="30"/>
      <c r="J33" s="31" t="s">
        <v>13</v>
      </c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27"/>
    </row>
    <row r="34" spans="1:26" ht="20.100000000000001" customHeight="1" x14ac:dyDescent="0.15">
      <c r="A34" s="21">
        <f>IF(NOT(AND(TRIM($I34)&lt;&gt;"",ISNUMBER(VALUE(SUBSTITUTE($I34,"-",""))))), 1001, 0)</f>
        <v>1001</v>
      </c>
      <c r="B34" s="9"/>
      <c r="C34" s="28"/>
      <c r="D34" s="29">
        <v>8</v>
      </c>
      <c r="E34" s="5" t="s">
        <v>6</v>
      </c>
      <c r="I34" s="79"/>
      <c r="J34" s="79"/>
      <c r="K34" s="79"/>
      <c r="L34" s="79"/>
      <c r="M34" s="79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7"/>
    </row>
    <row r="35" spans="1:26" ht="20.100000000000001" customHeight="1" x14ac:dyDescent="0.15">
      <c r="A35" s="21"/>
      <c r="B35" s="9"/>
      <c r="C35" s="34"/>
      <c r="D35" s="26"/>
      <c r="E35" s="26"/>
      <c r="F35" s="26"/>
      <c r="G35" s="26"/>
      <c r="H35" s="26"/>
      <c r="I35" s="30"/>
      <c r="J35" s="31" t="s">
        <v>132</v>
      </c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27"/>
    </row>
    <row r="36" spans="1:26" ht="20.100000000000001" customHeight="1" x14ac:dyDescent="0.15">
      <c r="A36" s="21">
        <f>IF(NOT(AND(TRIM($I36)&lt;&gt;"",ISNUMBER(VALUE(SUBSTITUTE($I36,"-",""))))), 1001, 0)</f>
        <v>1001</v>
      </c>
      <c r="B36" s="9"/>
      <c r="C36" s="28"/>
      <c r="D36" s="29">
        <v>9</v>
      </c>
      <c r="E36" s="5" t="s">
        <v>7</v>
      </c>
      <c r="I36" s="79"/>
      <c r="J36" s="79"/>
      <c r="K36" s="79"/>
      <c r="L36" s="79"/>
      <c r="M36" s="79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7"/>
    </row>
    <row r="37" spans="1:26" ht="20.100000000000001" customHeight="1" x14ac:dyDescent="0.15">
      <c r="A37" s="21"/>
      <c r="B37" s="9"/>
      <c r="C37" s="34"/>
      <c r="D37" s="26"/>
      <c r="E37" s="26"/>
      <c r="F37" s="26"/>
      <c r="G37" s="26"/>
      <c r="H37" s="26"/>
      <c r="I37" s="30"/>
      <c r="J37" s="31" t="s">
        <v>132</v>
      </c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27"/>
    </row>
    <row r="38" spans="1:26" ht="15.75" hidden="1" customHeight="1" x14ac:dyDescent="0.15">
      <c r="A38" s="21"/>
      <c r="B38" s="9"/>
      <c r="C38" s="34"/>
      <c r="D38" s="26"/>
      <c r="E38" s="26"/>
      <c r="F38" s="26"/>
      <c r="G38" s="26"/>
      <c r="H38" s="26"/>
      <c r="I38" s="30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27"/>
    </row>
    <row r="39" spans="1:26" ht="15.75" hidden="1" customHeight="1" x14ac:dyDescent="0.15">
      <c r="A39" s="21"/>
      <c r="B39" s="9"/>
      <c r="C39" s="34"/>
      <c r="D39" s="26"/>
      <c r="E39" s="26"/>
      <c r="F39" s="26"/>
      <c r="G39" s="26"/>
      <c r="H39" s="26"/>
      <c r="I39" s="30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27"/>
    </row>
    <row r="40" spans="1:26" ht="20.100000000000001" customHeight="1" x14ac:dyDescent="0.15">
      <c r="A40" s="9">
        <f>IF(AND($I40&lt;&gt;"一致する", $I40&lt;&gt;"一致しない"), 1001, 0)</f>
        <v>0</v>
      </c>
      <c r="B40" s="9"/>
      <c r="C40" s="28"/>
      <c r="D40" s="29">
        <v>10</v>
      </c>
      <c r="E40" s="5" t="s">
        <v>126</v>
      </c>
      <c r="I40" s="79" t="s">
        <v>135</v>
      </c>
      <c r="J40" s="79"/>
      <c r="K40" s="79"/>
      <c r="L40" s="79"/>
      <c r="M40" s="79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Z40" s="36"/>
    </row>
    <row r="41" spans="1:26" ht="20.100000000000001" customHeight="1" x14ac:dyDescent="0.15">
      <c r="A41" s="9"/>
      <c r="B41" s="9"/>
      <c r="C41" s="34"/>
      <c r="D41" s="26"/>
      <c r="E41" s="26"/>
      <c r="F41" s="26"/>
      <c r="G41" s="26"/>
      <c r="H41" s="26"/>
      <c r="I41" s="33"/>
      <c r="J41" s="31" t="s">
        <v>139</v>
      </c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6"/>
    </row>
    <row r="42" spans="1:26" ht="20.100000000000001" customHeight="1" x14ac:dyDescent="0.15">
      <c r="A42" s="21"/>
      <c r="B42" s="9"/>
      <c r="C42" s="37"/>
      <c r="D42" s="38"/>
      <c r="E42" s="38"/>
      <c r="F42" s="38"/>
      <c r="G42" s="38"/>
      <c r="H42" s="38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40"/>
    </row>
    <row r="43" spans="1:26" ht="20.100000000000001" customHeight="1" x14ac:dyDescent="0.15">
      <c r="A43" s="21"/>
      <c r="B43" s="9"/>
      <c r="C43" s="26"/>
      <c r="D43" s="26"/>
      <c r="E43" s="26"/>
      <c r="F43" s="26"/>
      <c r="G43" s="26"/>
      <c r="H43" s="26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</row>
    <row r="44" spans="1:26" ht="15.75" hidden="1" customHeight="1" x14ac:dyDescent="0.15">
      <c r="A44" s="21"/>
      <c r="B44" s="9"/>
      <c r="C44" s="26"/>
      <c r="D44" s="26"/>
      <c r="E44" s="26"/>
      <c r="F44" s="26"/>
      <c r="G44" s="26"/>
      <c r="H44" s="26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2"/>
    </row>
    <row r="45" spans="1:26" ht="15.75" hidden="1" customHeight="1" x14ac:dyDescent="0.15">
      <c r="A45" s="21"/>
      <c r="B45" s="9"/>
      <c r="C45" s="26"/>
      <c r="D45" s="26"/>
      <c r="E45" s="26"/>
      <c r="F45" s="26"/>
      <c r="G45" s="26"/>
      <c r="H45" s="26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2"/>
    </row>
    <row r="46" spans="1:26" ht="15.75" hidden="1" customHeight="1" x14ac:dyDescent="0.15">
      <c r="A46" s="21"/>
      <c r="B46" s="9"/>
      <c r="C46" s="26"/>
      <c r="D46" s="26"/>
      <c r="E46" s="26"/>
      <c r="F46" s="26"/>
      <c r="G46" s="26"/>
      <c r="H46" s="26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2"/>
    </row>
    <row r="47" spans="1:26" ht="15.75" hidden="1" customHeight="1" x14ac:dyDescent="0.15">
      <c r="A47" s="21"/>
      <c r="B47" s="9"/>
      <c r="C47" s="26"/>
      <c r="D47" s="26"/>
      <c r="E47" s="26"/>
      <c r="F47" s="26"/>
      <c r="G47" s="26"/>
      <c r="H47" s="26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2"/>
    </row>
    <row r="48" spans="1:26" ht="15.75" hidden="1" customHeight="1" x14ac:dyDescent="0.15">
      <c r="A48" s="21"/>
      <c r="B48" s="9"/>
      <c r="C48" s="26"/>
      <c r="D48" s="26"/>
      <c r="E48" s="26"/>
      <c r="F48" s="26"/>
      <c r="G48" s="26"/>
      <c r="H48" s="26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2"/>
    </row>
    <row r="49" spans="1:26" ht="15.75" hidden="1" customHeight="1" x14ac:dyDescent="0.15">
      <c r="A49" s="21"/>
      <c r="B49" s="9"/>
      <c r="C49" s="26"/>
      <c r="D49" s="26"/>
      <c r="E49" s="26"/>
      <c r="F49" s="26"/>
      <c r="G49" s="26"/>
      <c r="H49" s="26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2"/>
    </row>
    <row r="50" spans="1:26" ht="15.75" hidden="1" customHeight="1" x14ac:dyDescent="0.15">
      <c r="A50" s="21"/>
      <c r="B50" s="9"/>
      <c r="C50" s="26"/>
      <c r="D50" s="26"/>
      <c r="E50" s="26"/>
      <c r="F50" s="26"/>
      <c r="G50" s="26"/>
      <c r="H50" s="26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2"/>
    </row>
    <row r="51" spans="1:26" ht="15.75" hidden="1" customHeight="1" x14ac:dyDescent="0.15">
      <c r="A51" s="21"/>
      <c r="B51" s="9"/>
      <c r="C51" s="26"/>
      <c r="D51" s="26"/>
      <c r="E51" s="26"/>
      <c r="F51" s="26"/>
      <c r="G51" s="26"/>
      <c r="H51" s="26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2"/>
    </row>
    <row r="52" spans="1:26" ht="15.75" hidden="1" customHeight="1" x14ac:dyDescent="0.15">
      <c r="A52" s="21"/>
      <c r="B52" s="9"/>
      <c r="C52" s="26"/>
      <c r="D52" s="26"/>
      <c r="E52" s="26"/>
      <c r="F52" s="26"/>
      <c r="G52" s="26"/>
      <c r="H52" s="26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2"/>
    </row>
    <row r="53" spans="1:26" ht="15.75" hidden="1" customHeight="1" x14ac:dyDescent="0.15">
      <c r="A53" s="21"/>
      <c r="B53" s="9"/>
      <c r="C53" s="26"/>
      <c r="D53" s="26"/>
      <c r="E53" s="26"/>
      <c r="F53" s="26"/>
      <c r="G53" s="26"/>
      <c r="H53" s="26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2"/>
    </row>
    <row r="54" spans="1:26" ht="15.75" hidden="1" customHeight="1" x14ac:dyDescent="0.15">
      <c r="A54" s="21"/>
      <c r="B54" s="9"/>
      <c r="C54" s="26"/>
      <c r="D54" s="26"/>
      <c r="E54" s="26"/>
      <c r="F54" s="26"/>
      <c r="G54" s="26"/>
      <c r="H54" s="26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2"/>
    </row>
    <row r="55" spans="1:26" ht="15.75" hidden="1" customHeight="1" x14ac:dyDescent="0.15">
      <c r="A55" s="21"/>
      <c r="B55" s="9"/>
      <c r="C55" s="26"/>
      <c r="D55" s="26"/>
      <c r="E55" s="26"/>
      <c r="F55" s="26"/>
      <c r="G55" s="26"/>
      <c r="H55" s="26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2"/>
    </row>
    <row r="56" spans="1:26" ht="15.75" hidden="1" customHeight="1" x14ac:dyDescent="0.15">
      <c r="A56" s="21"/>
      <c r="B56" s="9"/>
      <c r="C56" s="26"/>
      <c r="D56" s="26"/>
      <c r="E56" s="26"/>
      <c r="F56" s="26"/>
      <c r="G56" s="26"/>
      <c r="H56" s="26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2"/>
    </row>
    <row r="57" spans="1:26" ht="15.75" hidden="1" customHeight="1" x14ac:dyDescent="0.15">
      <c r="A57" s="21"/>
      <c r="B57" s="9"/>
      <c r="C57" s="26"/>
      <c r="D57" s="26"/>
      <c r="E57" s="26"/>
      <c r="F57" s="26"/>
      <c r="G57" s="26"/>
      <c r="H57" s="26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2"/>
    </row>
    <row r="58" spans="1:26" ht="15.75" hidden="1" customHeight="1" x14ac:dyDescent="0.15">
      <c r="A58" s="21"/>
      <c r="B58" s="9"/>
      <c r="C58" s="26"/>
      <c r="D58" s="26"/>
      <c r="E58" s="26"/>
      <c r="F58" s="26"/>
      <c r="G58" s="26"/>
      <c r="H58" s="26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2"/>
    </row>
    <row r="59" spans="1:26" ht="20.100000000000001" customHeight="1" x14ac:dyDescent="0.15">
      <c r="A59" s="21"/>
      <c r="B59" s="9"/>
      <c r="C59" s="26"/>
      <c r="D59" s="26"/>
      <c r="E59" s="26"/>
      <c r="F59" s="26"/>
      <c r="G59" s="26"/>
      <c r="H59" s="26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2"/>
    </row>
    <row r="60" spans="1:26" ht="20.100000000000001" customHeight="1" x14ac:dyDescent="0.15">
      <c r="A60" s="21"/>
      <c r="B60" s="9"/>
      <c r="C60" s="80" t="s">
        <v>107</v>
      </c>
      <c r="D60" s="81"/>
      <c r="E60" s="81"/>
      <c r="F60" s="81"/>
      <c r="G60" s="81"/>
      <c r="H60" s="82"/>
    </row>
    <row r="61" spans="1:26" ht="20.100000000000001" customHeight="1" x14ac:dyDescent="0.15">
      <c r="A61" s="21"/>
      <c r="B61" s="9"/>
      <c r="C61" s="22"/>
      <c r="D61" s="23"/>
      <c r="E61" s="23"/>
      <c r="F61" s="23"/>
      <c r="G61" s="23"/>
      <c r="H61" s="23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5"/>
    </row>
    <row r="62" spans="1:26" ht="20.100000000000001" customHeight="1" x14ac:dyDescent="0.15">
      <c r="A62" s="9"/>
      <c r="B62" s="9"/>
      <c r="C62" s="22"/>
      <c r="D62" s="43" t="s">
        <v>124</v>
      </c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36"/>
    </row>
    <row r="63" spans="1:26" ht="20.100000000000001" customHeight="1" x14ac:dyDescent="0.15">
      <c r="A63" s="9">
        <f>IF(AND($I63&lt;&gt;"しない", $I63&lt;&gt;"する"), 1001, 0)</f>
        <v>1001</v>
      </c>
      <c r="B63" s="9"/>
      <c r="C63" s="22"/>
      <c r="D63" s="29">
        <v>1</v>
      </c>
      <c r="E63" s="26" t="s">
        <v>108</v>
      </c>
      <c r="F63" s="26"/>
      <c r="G63" s="26"/>
      <c r="H63" s="26"/>
      <c r="I63" s="79"/>
      <c r="J63" s="79"/>
      <c r="K63" s="79"/>
      <c r="L63" s="79"/>
      <c r="M63" s="79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Z63" s="36"/>
    </row>
    <row r="64" spans="1:26" ht="20.100000000000001" customHeight="1" x14ac:dyDescent="0.15">
      <c r="A64" s="9"/>
      <c r="B64" s="9"/>
      <c r="C64" s="22"/>
      <c r="D64" s="26"/>
      <c r="E64" s="26"/>
      <c r="F64" s="26"/>
      <c r="G64" s="26"/>
      <c r="H64" s="26"/>
      <c r="I64" s="33"/>
      <c r="J64" s="31" t="s">
        <v>127</v>
      </c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6"/>
    </row>
    <row r="65" spans="1:26" ht="15.75" hidden="1" customHeight="1" x14ac:dyDescent="0.15">
      <c r="A65" s="9"/>
      <c r="B65" s="9"/>
      <c r="C65" s="22"/>
      <c r="D65" s="26"/>
      <c r="E65" s="26"/>
      <c r="F65" s="26"/>
      <c r="G65" s="26"/>
      <c r="H65" s="26"/>
      <c r="I65" s="33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36"/>
    </row>
    <row r="66" spans="1:26" ht="15.75" hidden="1" customHeight="1" x14ac:dyDescent="0.15">
      <c r="A66" s="9"/>
      <c r="B66" s="9"/>
      <c r="C66" s="22"/>
      <c r="D66" s="26"/>
      <c r="E66" s="26"/>
      <c r="F66" s="26"/>
      <c r="G66" s="26"/>
      <c r="H66" s="26"/>
      <c r="I66" s="33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36"/>
    </row>
    <row r="67" spans="1:26" ht="15.75" hidden="1" customHeight="1" x14ac:dyDescent="0.15">
      <c r="A67" s="9"/>
      <c r="B67" s="9"/>
      <c r="C67" s="22"/>
      <c r="D67" s="26"/>
      <c r="E67" s="26"/>
      <c r="F67" s="26"/>
      <c r="G67" s="26"/>
      <c r="H67" s="26"/>
      <c r="I67" s="33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36"/>
    </row>
    <row r="68" spans="1:26" ht="15.75" hidden="1" customHeight="1" x14ac:dyDescent="0.15">
      <c r="A68" s="9"/>
      <c r="B68" s="9"/>
      <c r="C68" s="22"/>
      <c r="D68" s="26"/>
      <c r="E68" s="26"/>
      <c r="F68" s="26"/>
      <c r="G68" s="26"/>
      <c r="H68" s="26"/>
      <c r="I68" s="33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36"/>
    </row>
    <row r="69" spans="1:26" ht="20.100000000000001" customHeight="1" x14ac:dyDescent="0.15">
      <c r="A69" s="21">
        <f>IF(OR(AND($I63="する",TRIM($I69)=""),AND($I63="しない",NOT(ISBLANK($I69)))), 1001, 0)</f>
        <v>0</v>
      </c>
      <c r="B69" s="9"/>
      <c r="C69" s="28"/>
      <c r="D69" s="29">
        <v>2</v>
      </c>
      <c r="E69" s="5" t="s">
        <v>0</v>
      </c>
      <c r="I69" s="87"/>
      <c r="J69" s="88"/>
      <c r="K69" s="88"/>
      <c r="L69" s="88"/>
      <c r="M69" s="88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7"/>
    </row>
    <row r="70" spans="1:26" ht="20.100000000000001" customHeight="1" x14ac:dyDescent="0.15">
      <c r="A70" s="21"/>
      <c r="B70" s="9"/>
      <c r="C70" s="28"/>
      <c r="D70" s="29"/>
      <c r="E70" s="26"/>
      <c r="F70" s="26"/>
      <c r="G70" s="26"/>
      <c r="H70" s="26"/>
      <c r="I70" s="30"/>
      <c r="J70" s="31" t="s">
        <v>145</v>
      </c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27"/>
    </row>
    <row r="71" spans="1:26" ht="20.100000000000001" customHeight="1" x14ac:dyDescent="0.15">
      <c r="A71" s="21">
        <f>IF(OR(AND($I63="する",AND($I71&lt;&gt;"", OR(ISERROR(FIND("@"&amp;LEFT($I71,3)&amp;"@", 都道府県3))=FALSE, ISERROR(FIND("@"&amp;LEFT($I71,4)&amp;"@",都道府県4))=FALSE))=FALSE),AND($I63="しない",NOT(ISBLANK($I71)))), 1001, 0)</f>
        <v>0</v>
      </c>
      <c r="B71" s="9"/>
      <c r="C71" s="28"/>
      <c r="D71" s="29">
        <v>3</v>
      </c>
      <c r="E71" s="5" t="s">
        <v>1</v>
      </c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27"/>
    </row>
    <row r="72" spans="1:26" ht="20.100000000000001" customHeight="1" x14ac:dyDescent="0.15">
      <c r="A72" s="21"/>
      <c r="B72" s="9"/>
      <c r="C72" s="28"/>
      <c r="D72" s="29"/>
      <c r="E72" s="26"/>
      <c r="F72" s="26"/>
      <c r="G72" s="26"/>
      <c r="H72" s="26"/>
      <c r="I72" s="33"/>
      <c r="J72" s="31" t="s">
        <v>92</v>
      </c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27"/>
    </row>
    <row r="73" spans="1:26" ht="20.100000000000001" customHeight="1" x14ac:dyDescent="0.15">
      <c r="A73" s="21">
        <f>IF(OR(AND($I63="する",TRIM($I73)=""),AND($I63="しない",NOT(ISBLANK($I73)))), 1001, 0)</f>
        <v>0</v>
      </c>
      <c r="B73" s="9"/>
      <c r="C73" s="28"/>
      <c r="D73" s="29">
        <v>4</v>
      </c>
      <c r="E73" s="5" t="s">
        <v>2</v>
      </c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27"/>
    </row>
    <row r="74" spans="1:26" ht="30" customHeight="1" x14ac:dyDescent="0.15">
      <c r="A74" s="21"/>
      <c r="B74" s="9"/>
      <c r="C74" s="34"/>
      <c r="D74" s="26"/>
      <c r="I74" s="30"/>
      <c r="J74" s="85" t="s">
        <v>144</v>
      </c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27"/>
    </row>
    <row r="75" spans="1:26" ht="20.100000000000001" customHeight="1" x14ac:dyDescent="0.15">
      <c r="A75" s="21">
        <f>IF(OR(AND($I63="する",TRIM($I75)=""),AND($I63="しない",NOT(ISBLANK($I75)))), 1001, 0)</f>
        <v>0</v>
      </c>
      <c r="B75" s="9"/>
      <c r="C75" s="28"/>
      <c r="D75" s="29">
        <v>5</v>
      </c>
      <c r="E75" s="5" t="s">
        <v>3</v>
      </c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27"/>
    </row>
    <row r="76" spans="1:26" ht="30" customHeight="1" x14ac:dyDescent="0.15">
      <c r="A76" s="21"/>
      <c r="B76" s="9"/>
      <c r="C76" s="34"/>
      <c r="D76" s="26"/>
      <c r="E76" s="26"/>
      <c r="F76" s="26"/>
      <c r="G76" s="26"/>
      <c r="H76" s="26"/>
      <c r="I76" s="30"/>
      <c r="J76" s="85" t="s">
        <v>130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27"/>
    </row>
    <row r="77" spans="1:26" ht="20.100000000000001" customHeight="1" x14ac:dyDescent="0.15">
      <c r="A77" s="21">
        <f>IF(OR(AND($I63="する",TRIM($I77)=""),AND($I63="しない",NOT(ISBLANK($I77)))), 1001, 0)</f>
        <v>0</v>
      </c>
      <c r="B77" s="9"/>
      <c r="C77" s="28"/>
      <c r="D77" s="29">
        <v>6</v>
      </c>
      <c r="E77" s="5" t="s">
        <v>99</v>
      </c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27"/>
    </row>
    <row r="78" spans="1:26" ht="20.100000000000001" customHeight="1" x14ac:dyDescent="0.15">
      <c r="A78" s="21"/>
      <c r="B78" s="9"/>
      <c r="C78" s="34"/>
      <c r="D78" s="26"/>
      <c r="E78" s="26"/>
      <c r="F78" s="26"/>
      <c r="G78" s="26"/>
      <c r="H78" s="26"/>
      <c r="I78" s="30"/>
      <c r="J78" s="45" t="s">
        <v>138</v>
      </c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27"/>
    </row>
    <row r="79" spans="1:26" ht="20.100000000000001" customHeight="1" x14ac:dyDescent="0.15">
      <c r="A79" s="21">
        <f>IF(OR(AND($I63="する",TRIM($I79)=""),AND($I63="しない",NOT(ISBLANK($I79)))), 1001, 0)</f>
        <v>0</v>
      </c>
      <c r="B79" s="9"/>
      <c r="C79" s="28"/>
      <c r="D79" s="29">
        <v>7</v>
      </c>
      <c r="E79" s="5" t="s">
        <v>109</v>
      </c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27"/>
    </row>
    <row r="80" spans="1:26" ht="20.100000000000001" customHeight="1" x14ac:dyDescent="0.15">
      <c r="A80" s="21"/>
      <c r="B80" s="9"/>
      <c r="C80" s="34"/>
      <c r="D80" s="26"/>
      <c r="E80" s="26"/>
      <c r="F80" s="26"/>
      <c r="G80" s="26"/>
      <c r="H80" s="26"/>
      <c r="I80" s="30"/>
      <c r="J80" s="31" t="s">
        <v>12</v>
      </c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27"/>
    </row>
    <row r="81" spans="1:26" ht="20.100000000000001" customHeight="1" x14ac:dyDescent="0.15">
      <c r="A81" s="21">
        <f>IF(OR(AND($I63="する",TRIM($I81)=""),AND($I63="しない",NOT(ISBLANK($I81)))), 1001, 0)</f>
        <v>0</v>
      </c>
      <c r="B81" s="9"/>
      <c r="C81" s="28"/>
      <c r="D81" s="29">
        <v>8</v>
      </c>
      <c r="E81" s="5" t="s">
        <v>110</v>
      </c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27"/>
    </row>
    <row r="82" spans="1:26" ht="20.100000000000001" customHeight="1" x14ac:dyDescent="0.15">
      <c r="A82" s="21"/>
      <c r="B82" s="9"/>
      <c r="C82" s="34"/>
      <c r="D82" s="26"/>
      <c r="E82" s="26"/>
      <c r="F82" s="26"/>
      <c r="G82" s="26"/>
      <c r="H82" s="26"/>
      <c r="I82" s="30"/>
      <c r="J82" s="31" t="s">
        <v>13</v>
      </c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27"/>
    </row>
    <row r="83" spans="1:26" ht="20.100000000000001" customHeight="1" x14ac:dyDescent="0.15">
      <c r="A83" s="21">
        <f>IF(OR(AND($I63="する",NOT(AND(TRIM($I83)&lt;&gt;"",ISNUMBER(VALUE(SUBSTITUTE($I83,"-","")))))), AND($I63="しない",NOT(ISBLANK($I83)))), 1001, 0)</f>
        <v>0</v>
      </c>
      <c r="B83" s="9"/>
      <c r="C83" s="28"/>
      <c r="D83" s="29">
        <v>9</v>
      </c>
      <c r="E83" s="5" t="s">
        <v>6</v>
      </c>
      <c r="I83" s="79"/>
      <c r="J83" s="79"/>
      <c r="K83" s="79"/>
      <c r="L83" s="79"/>
      <c r="M83" s="79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7"/>
    </row>
    <row r="84" spans="1:26" ht="20.100000000000001" customHeight="1" x14ac:dyDescent="0.15">
      <c r="A84" s="21"/>
      <c r="B84" s="9"/>
      <c r="C84" s="34"/>
      <c r="D84" s="26"/>
      <c r="E84" s="26"/>
      <c r="F84" s="26"/>
      <c r="G84" s="26"/>
      <c r="H84" s="26"/>
      <c r="I84" s="30"/>
      <c r="J84" s="31" t="s">
        <v>132</v>
      </c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27"/>
    </row>
    <row r="85" spans="1:26" ht="20.100000000000001" customHeight="1" x14ac:dyDescent="0.15">
      <c r="A85" s="21">
        <f>IF(OR(AND($I63="する",NOT(AND(TRIM($I85)&lt;&gt;"",ISNUMBER(VALUE(SUBSTITUTE($I85,"-","")))))), AND($I63="しない",NOT(ISBLANK($I85)))), 1001, 0)</f>
        <v>0</v>
      </c>
      <c r="B85" s="9"/>
      <c r="C85" s="28"/>
      <c r="D85" s="29">
        <v>10</v>
      </c>
      <c r="E85" s="5" t="s">
        <v>7</v>
      </c>
      <c r="I85" s="79"/>
      <c r="J85" s="79"/>
      <c r="K85" s="79"/>
      <c r="L85" s="79"/>
      <c r="M85" s="79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7"/>
    </row>
    <row r="86" spans="1:26" ht="20.100000000000001" customHeight="1" x14ac:dyDescent="0.15">
      <c r="A86" s="21"/>
      <c r="B86" s="9"/>
      <c r="C86" s="34"/>
      <c r="D86" s="26"/>
      <c r="E86" s="26"/>
      <c r="F86" s="26"/>
      <c r="G86" s="26"/>
      <c r="H86" s="26"/>
      <c r="I86" s="30"/>
      <c r="J86" s="31" t="s">
        <v>132</v>
      </c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27"/>
    </row>
    <row r="87" spans="1:26" ht="15.75" hidden="1" customHeight="1" x14ac:dyDescent="0.15">
      <c r="A87" s="21"/>
      <c r="B87" s="9"/>
      <c r="C87" s="34"/>
      <c r="D87" s="26"/>
      <c r="E87" s="26"/>
      <c r="F87" s="26"/>
      <c r="G87" s="26"/>
      <c r="H87" s="26"/>
      <c r="I87" s="33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27"/>
    </row>
    <row r="88" spans="1:26" ht="15.75" hidden="1" customHeight="1" x14ac:dyDescent="0.15">
      <c r="A88" s="21"/>
      <c r="B88" s="9"/>
      <c r="C88" s="34"/>
      <c r="D88" s="26"/>
      <c r="E88" s="26"/>
      <c r="F88" s="26"/>
      <c r="G88" s="26"/>
      <c r="H88" s="26"/>
      <c r="I88" s="30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27"/>
    </row>
    <row r="89" spans="1:26" ht="20.100000000000001" customHeight="1" x14ac:dyDescent="0.15">
      <c r="A89" s="21"/>
      <c r="B89" s="9"/>
      <c r="C89" s="37"/>
      <c r="D89" s="38"/>
      <c r="E89" s="38"/>
      <c r="F89" s="38"/>
      <c r="G89" s="38"/>
      <c r="H89" s="38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40"/>
    </row>
    <row r="90" spans="1:26" ht="20.100000000000001" customHeight="1" x14ac:dyDescent="0.15">
      <c r="A90" s="21"/>
      <c r="B90" s="9"/>
      <c r="C90" s="26"/>
      <c r="D90" s="26"/>
      <c r="E90" s="26"/>
      <c r="F90" s="26"/>
      <c r="G90" s="26"/>
      <c r="H90" s="26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2"/>
    </row>
    <row r="91" spans="1:26" ht="15.75" hidden="1" customHeight="1" x14ac:dyDescent="0.15">
      <c r="A91" s="21"/>
      <c r="B91" s="9"/>
      <c r="C91" s="26"/>
      <c r="D91" s="26"/>
      <c r="E91" s="26"/>
      <c r="F91" s="26"/>
      <c r="G91" s="26"/>
      <c r="H91" s="26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2"/>
    </row>
    <row r="92" spans="1:26" ht="15.75" hidden="1" customHeight="1" x14ac:dyDescent="0.15">
      <c r="A92" s="21"/>
      <c r="B92" s="9"/>
      <c r="C92" s="26"/>
      <c r="D92" s="26"/>
      <c r="E92" s="26"/>
      <c r="F92" s="26"/>
      <c r="G92" s="26"/>
      <c r="H92" s="26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2"/>
    </row>
    <row r="93" spans="1:26" ht="15.75" hidden="1" customHeight="1" x14ac:dyDescent="0.15">
      <c r="A93" s="21"/>
      <c r="B93" s="9"/>
      <c r="C93" s="26"/>
      <c r="D93" s="26"/>
      <c r="E93" s="26"/>
      <c r="F93" s="26"/>
      <c r="G93" s="26"/>
      <c r="H93" s="26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2"/>
    </row>
    <row r="94" spans="1:26" ht="15.75" hidden="1" customHeight="1" x14ac:dyDescent="0.15">
      <c r="A94" s="21"/>
      <c r="B94" s="9"/>
      <c r="C94" s="26"/>
      <c r="D94" s="26"/>
      <c r="E94" s="26"/>
      <c r="F94" s="26"/>
      <c r="G94" s="26"/>
      <c r="H94" s="26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2"/>
    </row>
    <row r="95" spans="1:26" ht="15.75" hidden="1" customHeight="1" x14ac:dyDescent="0.15">
      <c r="A95" s="21"/>
      <c r="B95" s="9"/>
      <c r="C95" s="26"/>
      <c r="D95" s="26"/>
      <c r="E95" s="26"/>
      <c r="F95" s="26"/>
      <c r="G95" s="26"/>
      <c r="H95" s="26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2"/>
    </row>
    <row r="96" spans="1:26" ht="15.75" hidden="1" customHeight="1" x14ac:dyDescent="0.15">
      <c r="A96" s="21"/>
      <c r="B96" s="9"/>
      <c r="C96" s="26"/>
      <c r="D96" s="26"/>
      <c r="E96" s="26"/>
      <c r="F96" s="26"/>
      <c r="G96" s="26"/>
      <c r="H96" s="26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2"/>
    </row>
    <row r="97" spans="1:26" ht="15.75" hidden="1" customHeight="1" x14ac:dyDescent="0.15">
      <c r="A97" s="21"/>
      <c r="B97" s="9"/>
      <c r="C97" s="26"/>
      <c r="D97" s="26"/>
      <c r="E97" s="26"/>
      <c r="F97" s="26"/>
      <c r="G97" s="26"/>
      <c r="H97" s="26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2"/>
    </row>
    <row r="98" spans="1:26" ht="15.75" hidden="1" customHeight="1" x14ac:dyDescent="0.15">
      <c r="A98" s="21"/>
      <c r="B98" s="9"/>
      <c r="C98" s="26"/>
      <c r="D98" s="26"/>
      <c r="E98" s="26"/>
      <c r="F98" s="26"/>
      <c r="G98" s="26"/>
      <c r="H98" s="26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2"/>
    </row>
    <row r="99" spans="1:26" ht="15.75" hidden="1" customHeight="1" x14ac:dyDescent="0.15">
      <c r="A99" s="21"/>
      <c r="B99" s="9"/>
      <c r="C99" s="26"/>
      <c r="D99" s="26"/>
      <c r="E99" s="26"/>
      <c r="F99" s="26"/>
      <c r="G99" s="26"/>
      <c r="H99" s="26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2"/>
    </row>
    <row r="100" spans="1:26" ht="15.75" hidden="1" customHeight="1" x14ac:dyDescent="0.15">
      <c r="A100" s="21"/>
      <c r="B100" s="9"/>
      <c r="C100" s="26"/>
      <c r="D100" s="26"/>
      <c r="E100" s="26"/>
      <c r="F100" s="26"/>
      <c r="G100" s="26"/>
      <c r="H100" s="26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2"/>
    </row>
    <row r="101" spans="1:26" ht="15.75" hidden="1" customHeight="1" x14ac:dyDescent="0.15">
      <c r="A101" s="21"/>
      <c r="B101" s="9"/>
      <c r="C101" s="26"/>
      <c r="D101" s="26"/>
      <c r="E101" s="26"/>
      <c r="F101" s="26"/>
      <c r="G101" s="26"/>
      <c r="H101" s="26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2"/>
    </row>
    <row r="102" spans="1:26" ht="15.75" hidden="1" customHeight="1" x14ac:dyDescent="0.15">
      <c r="A102" s="21"/>
      <c r="B102" s="9"/>
      <c r="C102" s="26"/>
      <c r="D102" s="26"/>
      <c r="E102" s="26"/>
      <c r="F102" s="26"/>
      <c r="G102" s="26"/>
      <c r="H102" s="26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2"/>
    </row>
    <row r="103" spans="1:26" ht="15.75" hidden="1" customHeight="1" x14ac:dyDescent="0.15">
      <c r="A103" s="21"/>
      <c r="B103" s="9"/>
      <c r="C103" s="26"/>
      <c r="D103" s="26"/>
      <c r="E103" s="26"/>
      <c r="F103" s="26"/>
      <c r="G103" s="26"/>
      <c r="H103" s="26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2"/>
    </row>
    <row r="104" spans="1:26" ht="15.75" hidden="1" customHeight="1" x14ac:dyDescent="0.15">
      <c r="A104" s="21"/>
      <c r="B104" s="9"/>
      <c r="C104" s="26"/>
      <c r="D104" s="26"/>
      <c r="E104" s="26"/>
      <c r="F104" s="26"/>
      <c r="G104" s="26"/>
      <c r="H104" s="26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2"/>
    </row>
    <row r="105" spans="1:26" ht="15.75" hidden="1" customHeight="1" x14ac:dyDescent="0.15">
      <c r="A105" s="21"/>
      <c r="B105" s="9"/>
      <c r="C105" s="26"/>
      <c r="D105" s="26"/>
      <c r="E105" s="26"/>
      <c r="F105" s="26"/>
      <c r="G105" s="26"/>
      <c r="H105" s="26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2"/>
    </row>
    <row r="106" spans="1:26" ht="15.75" hidden="1" customHeight="1" x14ac:dyDescent="0.15">
      <c r="A106" s="21"/>
      <c r="B106" s="9"/>
      <c r="C106" s="26"/>
      <c r="D106" s="26"/>
      <c r="E106" s="26"/>
      <c r="F106" s="26"/>
      <c r="G106" s="26"/>
      <c r="H106" s="26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2"/>
    </row>
    <row r="107" spans="1:26" ht="15.75" hidden="1" customHeight="1" x14ac:dyDescent="0.15">
      <c r="A107" s="21"/>
      <c r="B107" s="9"/>
      <c r="C107" s="26"/>
      <c r="D107" s="26"/>
      <c r="E107" s="26"/>
      <c r="F107" s="26"/>
      <c r="G107" s="26"/>
      <c r="H107" s="26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ht="20.100000000000001" customHeight="1" x14ac:dyDescent="0.15">
      <c r="A108" s="21"/>
      <c r="B108" s="9"/>
      <c r="C108" s="26"/>
      <c r="D108" s="26"/>
      <c r="E108" s="26"/>
      <c r="F108" s="26"/>
      <c r="G108" s="26"/>
      <c r="H108" s="26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2"/>
    </row>
    <row r="109" spans="1:26" ht="20.100000000000001" customHeight="1" x14ac:dyDescent="0.15">
      <c r="A109" s="21"/>
      <c r="B109" s="9"/>
      <c r="C109" s="80" t="s">
        <v>111</v>
      </c>
      <c r="D109" s="81"/>
      <c r="E109" s="81"/>
      <c r="F109" s="81"/>
      <c r="G109" s="81"/>
      <c r="H109" s="82"/>
    </row>
    <row r="110" spans="1:26" ht="20.100000000000001" customHeight="1" x14ac:dyDescent="0.15">
      <c r="A110" s="21"/>
      <c r="B110" s="9"/>
      <c r="C110" s="46"/>
      <c r="D110" s="47"/>
      <c r="E110" s="47"/>
      <c r="F110" s="47"/>
      <c r="G110" s="47"/>
      <c r="H110" s="47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5"/>
    </row>
    <row r="111" spans="1:26" ht="30" customHeight="1" x14ac:dyDescent="0.15">
      <c r="A111" s="21"/>
      <c r="B111" s="9"/>
      <c r="C111" s="46"/>
      <c r="D111" s="84" t="s">
        <v>134</v>
      </c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27"/>
    </row>
    <row r="112" spans="1:26" ht="20.100000000000001" customHeight="1" x14ac:dyDescent="0.15">
      <c r="A112" s="21"/>
      <c r="B112" s="9"/>
      <c r="C112" s="28"/>
      <c r="D112" s="29">
        <v>1</v>
      </c>
      <c r="E112" s="5" t="s">
        <v>8</v>
      </c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27"/>
    </row>
    <row r="113" spans="1:26" ht="20.100000000000001" customHeight="1" x14ac:dyDescent="0.15">
      <c r="A113" s="21"/>
      <c r="B113" s="9"/>
      <c r="C113" s="28"/>
      <c r="D113" s="29"/>
      <c r="E113" s="26"/>
      <c r="F113" s="26"/>
      <c r="G113" s="26"/>
      <c r="H113" s="26"/>
      <c r="I113" s="33"/>
      <c r="J113" s="31" t="s">
        <v>121</v>
      </c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27"/>
    </row>
    <row r="114" spans="1:26" ht="20.100000000000001" customHeight="1" x14ac:dyDescent="0.15">
      <c r="A114" s="21"/>
      <c r="B114" s="9"/>
      <c r="C114" s="28"/>
      <c r="D114" s="29">
        <v>2</v>
      </c>
      <c r="E114" s="5" t="s">
        <v>96</v>
      </c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27"/>
    </row>
    <row r="115" spans="1:26" ht="20.100000000000001" customHeight="1" x14ac:dyDescent="0.15">
      <c r="A115" s="21"/>
      <c r="B115" s="9"/>
      <c r="C115" s="28"/>
      <c r="D115" s="29"/>
      <c r="E115" s="26"/>
      <c r="F115" s="26"/>
      <c r="G115" s="26"/>
      <c r="H115" s="26"/>
      <c r="I115" s="33"/>
      <c r="J115" s="31" t="s">
        <v>12</v>
      </c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27"/>
    </row>
    <row r="116" spans="1:26" ht="20.100000000000001" customHeight="1" x14ac:dyDescent="0.15">
      <c r="A116" s="21"/>
      <c r="B116" s="9"/>
      <c r="C116" s="28"/>
      <c r="D116" s="29">
        <v>3</v>
      </c>
      <c r="E116" s="5" t="s">
        <v>97</v>
      </c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27"/>
    </row>
    <row r="117" spans="1:26" ht="20.100000000000001" customHeight="1" x14ac:dyDescent="0.15">
      <c r="A117" s="21"/>
      <c r="B117" s="9"/>
      <c r="C117" s="28"/>
      <c r="D117" s="29"/>
      <c r="E117" s="26"/>
      <c r="F117" s="26"/>
      <c r="G117" s="26"/>
      <c r="H117" s="26"/>
      <c r="I117" s="33"/>
      <c r="J117" s="31" t="s">
        <v>13</v>
      </c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27"/>
    </row>
    <row r="118" spans="1:26" ht="20.100000000000001" customHeight="1" x14ac:dyDescent="0.15">
      <c r="A118" s="21">
        <f>IF(AND(TRIM($I118)&lt;&gt;"",NOT(ISNUMBER(VALUE(SUBSTITUTE($I118,"-",""))))), 1001, 0)</f>
        <v>0</v>
      </c>
      <c r="B118" s="9"/>
      <c r="C118" s="28"/>
      <c r="D118" s="29">
        <v>4</v>
      </c>
      <c r="E118" s="5" t="s">
        <v>6</v>
      </c>
      <c r="I118" s="79"/>
      <c r="J118" s="79"/>
      <c r="K118" s="79"/>
      <c r="L118" s="79"/>
      <c r="M118" s="79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7"/>
    </row>
    <row r="119" spans="1:26" ht="20.100000000000001" customHeight="1" x14ac:dyDescent="0.15">
      <c r="A119" s="21"/>
      <c r="B119" s="9"/>
      <c r="C119" s="34"/>
      <c r="D119" s="26"/>
      <c r="E119" s="26"/>
      <c r="F119" s="26"/>
      <c r="G119" s="26"/>
      <c r="H119" s="26"/>
      <c r="I119" s="33"/>
      <c r="J119" s="31" t="s">
        <v>132</v>
      </c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27"/>
    </row>
    <row r="120" spans="1:26" ht="20.100000000000001" customHeight="1" x14ac:dyDescent="0.15">
      <c r="A120" s="21">
        <f>IF(AND(TRIM($I120)&lt;&gt;"",NOT(ISNUMBER(VALUE(SUBSTITUTE($I120,"-",""))))), 1001, 0)</f>
        <v>0</v>
      </c>
      <c r="B120" s="9"/>
      <c r="C120" s="28"/>
      <c r="D120" s="29">
        <v>5</v>
      </c>
      <c r="E120" s="5" t="s">
        <v>7</v>
      </c>
      <c r="I120" s="79"/>
      <c r="J120" s="79"/>
      <c r="K120" s="79"/>
      <c r="L120" s="79"/>
      <c r="M120" s="79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7"/>
    </row>
    <row r="121" spans="1:26" ht="20.100000000000001" customHeight="1" x14ac:dyDescent="0.15">
      <c r="A121" s="21"/>
      <c r="B121" s="9"/>
      <c r="C121" s="34"/>
      <c r="D121" s="26"/>
      <c r="E121" s="26"/>
      <c r="F121" s="26"/>
      <c r="G121" s="26"/>
      <c r="H121" s="26"/>
      <c r="I121" s="33"/>
      <c r="J121" s="31" t="s">
        <v>122</v>
      </c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27"/>
    </row>
    <row r="122" spans="1:26" ht="20.100000000000001" customHeight="1" x14ac:dyDescent="0.15">
      <c r="A122" s="21"/>
      <c r="B122" s="9"/>
      <c r="C122" s="28"/>
      <c r="D122" s="29">
        <v>6</v>
      </c>
      <c r="E122" s="5" t="s">
        <v>10</v>
      </c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27"/>
    </row>
    <row r="123" spans="1:26" ht="20.100000000000001" customHeight="1" x14ac:dyDescent="0.15">
      <c r="A123" s="21"/>
      <c r="B123" s="9"/>
      <c r="C123" s="34"/>
      <c r="D123" s="26"/>
      <c r="E123" s="26"/>
      <c r="F123" s="26"/>
      <c r="G123" s="26"/>
      <c r="H123" s="26"/>
      <c r="I123" s="30"/>
      <c r="J123" s="31" t="s">
        <v>94</v>
      </c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27"/>
    </row>
    <row r="124" spans="1:26" ht="20.100000000000001" customHeight="1" x14ac:dyDescent="0.15">
      <c r="A124" s="21"/>
      <c r="B124" s="9"/>
      <c r="C124" s="37"/>
      <c r="D124" s="38"/>
      <c r="E124" s="38"/>
      <c r="F124" s="38"/>
      <c r="G124" s="38"/>
      <c r="H124" s="38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40"/>
    </row>
    <row r="125" spans="1:26" ht="20.100000000000001" customHeight="1" x14ac:dyDescent="0.15">
      <c r="A125" s="21"/>
      <c r="B125" s="9"/>
      <c r="C125" s="26"/>
      <c r="D125" s="26"/>
      <c r="E125" s="26"/>
      <c r="F125" s="26"/>
      <c r="G125" s="26"/>
      <c r="H125" s="26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2"/>
    </row>
    <row r="126" spans="1:26" ht="15.75" hidden="1" customHeight="1" x14ac:dyDescent="0.15">
      <c r="A126" s="21"/>
      <c r="B126" s="9"/>
      <c r="C126" s="26"/>
      <c r="D126" s="26"/>
      <c r="E126" s="26"/>
      <c r="F126" s="26"/>
      <c r="G126" s="26"/>
      <c r="H126" s="26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2"/>
    </row>
    <row r="127" spans="1:26" ht="15.75" hidden="1" customHeight="1" x14ac:dyDescent="0.15">
      <c r="A127" s="21"/>
      <c r="B127" s="9"/>
      <c r="C127" s="26"/>
      <c r="D127" s="26"/>
      <c r="E127" s="26"/>
      <c r="F127" s="26"/>
      <c r="G127" s="26"/>
      <c r="H127" s="26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2"/>
    </row>
    <row r="128" spans="1:26" ht="15.75" hidden="1" customHeight="1" x14ac:dyDescent="0.15">
      <c r="A128" s="21"/>
      <c r="B128" s="9"/>
      <c r="C128" s="26"/>
      <c r="D128" s="26"/>
      <c r="E128" s="26"/>
      <c r="F128" s="26"/>
      <c r="G128" s="26"/>
      <c r="H128" s="26"/>
      <c r="I128" s="41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42"/>
    </row>
    <row r="129" spans="1:26" ht="15.75" hidden="1" customHeight="1" x14ac:dyDescent="0.15">
      <c r="A129" s="21"/>
      <c r="B129" s="9"/>
      <c r="C129" s="26"/>
      <c r="D129" s="26"/>
      <c r="E129" s="26"/>
      <c r="F129" s="26"/>
      <c r="G129" s="26"/>
      <c r="H129" s="26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2"/>
    </row>
    <row r="130" spans="1:26" ht="15.75" hidden="1" customHeight="1" x14ac:dyDescent="0.15">
      <c r="A130" s="21"/>
      <c r="B130" s="9"/>
      <c r="C130" s="26"/>
      <c r="D130" s="26"/>
      <c r="E130" s="26"/>
      <c r="F130" s="26"/>
      <c r="G130" s="26"/>
      <c r="H130" s="26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2"/>
    </row>
    <row r="131" spans="1:26" ht="15.75" hidden="1" customHeight="1" x14ac:dyDescent="0.15">
      <c r="A131" s="21"/>
      <c r="B131" s="9"/>
      <c r="C131" s="26"/>
      <c r="D131" s="26"/>
      <c r="E131" s="26"/>
      <c r="F131" s="26"/>
      <c r="G131" s="26"/>
      <c r="H131" s="26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2"/>
    </row>
    <row r="132" spans="1:26" ht="15.75" hidden="1" customHeight="1" x14ac:dyDescent="0.15">
      <c r="A132" s="21"/>
      <c r="B132" s="9"/>
      <c r="C132" s="26"/>
      <c r="D132" s="26"/>
      <c r="E132" s="26"/>
      <c r="F132" s="26"/>
      <c r="G132" s="26"/>
      <c r="H132" s="26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2"/>
    </row>
    <row r="133" spans="1:26" ht="15.75" hidden="1" customHeight="1" x14ac:dyDescent="0.15">
      <c r="A133" s="21"/>
      <c r="B133" s="9"/>
      <c r="C133" s="26"/>
      <c r="D133" s="26"/>
      <c r="E133" s="26"/>
      <c r="F133" s="26"/>
      <c r="G133" s="26"/>
      <c r="H133" s="26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2"/>
    </row>
    <row r="134" spans="1:26" ht="15.75" hidden="1" customHeight="1" x14ac:dyDescent="0.15">
      <c r="A134" s="21"/>
      <c r="B134" s="9"/>
      <c r="C134" s="26"/>
      <c r="D134" s="26"/>
      <c r="E134" s="26"/>
      <c r="F134" s="26"/>
      <c r="G134" s="26"/>
      <c r="H134" s="26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2"/>
    </row>
    <row r="135" spans="1:26" ht="15.75" hidden="1" customHeight="1" x14ac:dyDescent="0.15">
      <c r="A135" s="21"/>
      <c r="B135" s="9"/>
      <c r="C135" s="26"/>
      <c r="D135" s="26"/>
      <c r="E135" s="26"/>
      <c r="F135" s="26"/>
      <c r="G135" s="26"/>
      <c r="H135" s="26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2"/>
    </row>
    <row r="136" spans="1:26" ht="15.75" hidden="1" customHeight="1" x14ac:dyDescent="0.15">
      <c r="A136" s="21"/>
      <c r="B136" s="9"/>
      <c r="C136" s="26"/>
      <c r="D136" s="26"/>
      <c r="E136" s="26"/>
      <c r="F136" s="26"/>
      <c r="G136" s="26"/>
      <c r="H136" s="26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2"/>
    </row>
    <row r="137" spans="1:26" ht="15.75" hidden="1" customHeight="1" x14ac:dyDescent="0.15">
      <c r="A137" s="21"/>
      <c r="B137" s="9"/>
      <c r="C137" s="26"/>
      <c r="D137" s="26"/>
      <c r="E137" s="26"/>
      <c r="F137" s="26"/>
      <c r="G137" s="26"/>
      <c r="H137" s="26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2"/>
    </row>
    <row r="138" spans="1:26" ht="15.75" hidden="1" customHeight="1" x14ac:dyDescent="0.15">
      <c r="A138" s="21"/>
      <c r="B138" s="9"/>
      <c r="C138" s="26"/>
      <c r="D138" s="26"/>
      <c r="E138" s="26"/>
      <c r="F138" s="26"/>
      <c r="G138" s="26"/>
      <c r="H138" s="26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2"/>
    </row>
    <row r="139" spans="1:26" ht="15.75" hidden="1" customHeight="1" x14ac:dyDescent="0.15">
      <c r="A139" s="21"/>
      <c r="B139" s="9"/>
      <c r="C139" s="26"/>
      <c r="D139" s="26"/>
      <c r="E139" s="26"/>
      <c r="F139" s="26"/>
      <c r="G139" s="26"/>
      <c r="H139" s="26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2"/>
    </row>
    <row r="140" spans="1:26" ht="15.75" hidden="1" customHeight="1" x14ac:dyDescent="0.15">
      <c r="A140" s="21"/>
      <c r="B140" s="9"/>
      <c r="C140" s="26"/>
      <c r="D140" s="26"/>
      <c r="E140" s="26"/>
      <c r="F140" s="26"/>
      <c r="G140" s="26"/>
      <c r="H140" s="26"/>
      <c r="I140" s="41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42"/>
    </row>
    <row r="141" spans="1:26" ht="15.75" hidden="1" customHeight="1" x14ac:dyDescent="0.15">
      <c r="A141" s="21"/>
      <c r="B141" s="9"/>
      <c r="C141" s="26"/>
      <c r="D141" s="26"/>
      <c r="E141" s="26"/>
      <c r="F141" s="26"/>
      <c r="G141" s="26"/>
      <c r="H141" s="26"/>
      <c r="I141" s="41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42"/>
    </row>
    <row r="142" spans="1:26" ht="15.75" hidden="1" customHeight="1" x14ac:dyDescent="0.15">
      <c r="A142" s="21"/>
      <c r="B142" s="9"/>
      <c r="C142" s="26"/>
      <c r="D142" s="26"/>
      <c r="E142" s="26"/>
      <c r="F142" s="26"/>
      <c r="G142" s="26"/>
      <c r="H142" s="26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2"/>
    </row>
    <row r="143" spans="1:26" ht="15.75" hidden="1" customHeight="1" x14ac:dyDescent="0.15">
      <c r="A143" s="21"/>
      <c r="B143" s="9"/>
      <c r="C143" s="26"/>
      <c r="D143" s="26"/>
      <c r="E143" s="26"/>
      <c r="F143" s="26"/>
      <c r="G143" s="26"/>
      <c r="H143" s="26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2"/>
    </row>
    <row r="144" spans="1:26" ht="15.75" hidden="1" customHeight="1" x14ac:dyDescent="0.15">
      <c r="A144" s="21"/>
      <c r="B144" s="9"/>
      <c r="C144" s="26"/>
      <c r="D144" s="26"/>
      <c r="E144" s="26"/>
      <c r="F144" s="26"/>
      <c r="G144" s="26"/>
      <c r="H144" s="26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ht="20.100000000000001" customHeight="1" x14ac:dyDescent="0.15">
      <c r="A145" s="21"/>
      <c r="B145" s="9"/>
      <c r="C145" s="26"/>
      <c r="D145" s="26"/>
      <c r="E145" s="26"/>
      <c r="F145" s="26"/>
      <c r="G145" s="26"/>
      <c r="H145" s="26"/>
      <c r="I145" s="41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42"/>
    </row>
    <row r="146" spans="1:26" ht="20.100000000000001" customHeight="1" x14ac:dyDescent="0.15">
      <c r="A146" s="21"/>
      <c r="B146" s="9"/>
      <c r="C146" s="80" t="s">
        <v>112</v>
      </c>
      <c r="D146" s="81"/>
      <c r="E146" s="81"/>
      <c r="F146" s="81"/>
      <c r="G146" s="81"/>
      <c r="H146" s="82"/>
    </row>
    <row r="147" spans="1:26" ht="20.100000000000001" customHeight="1" x14ac:dyDescent="0.15">
      <c r="A147" s="21"/>
      <c r="B147" s="9"/>
      <c r="C147" s="22"/>
      <c r="D147" s="23"/>
      <c r="E147" s="23"/>
      <c r="F147" s="23"/>
      <c r="G147" s="23"/>
      <c r="H147" s="23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5"/>
    </row>
    <row r="148" spans="1:26" ht="20.100000000000001" customHeight="1" x14ac:dyDescent="0.15">
      <c r="A148" s="9"/>
      <c r="B148" s="9"/>
      <c r="C148" s="22"/>
      <c r="D148" s="48" t="s">
        <v>128</v>
      </c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36"/>
    </row>
    <row r="149" spans="1:26" ht="20.100000000000001" customHeight="1" x14ac:dyDescent="0.15">
      <c r="A149" s="9">
        <f>IF(AND($I149&lt;&gt;"しない", $I149&lt;&gt;"する"), 1001, 0)</f>
        <v>0</v>
      </c>
      <c r="B149" s="9"/>
      <c r="C149" s="22"/>
      <c r="D149" s="29">
        <v>1</v>
      </c>
      <c r="E149" s="26" t="s">
        <v>129</v>
      </c>
      <c r="F149" s="26"/>
      <c r="G149" s="26"/>
      <c r="H149" s="26"/>
      <c r="I149" s="79" t="s">
        <v>136</v>
      </c>
      <c r="J149" s="83"/>
      <c r="K149" s="83"/>
      <c r="L149" s="83"/>
      <c r="M149" s="83"/>
      <c r="N149" s="26"/>
      <c r="O149" s="26"/>
      <c r="P149" s="26"/>
      <c r="Q149" s="26"/>
      <c r="R149" s="26"/>
      <c r="S149" s="26"/>
      <c r="T149" s="26"/>
      <c r="Z149" s="36"/>
    </row>
    <row r="150" spans="1:26" ht="20.100000000000001" customHeight="1" x14ac:dyDescent="0.15">
      <c r="A150" s="9"/>
      <c r="B150" s="9"/>
      <c r="C150" s="22"/>
      <c r="D150" s="26"/>
      <c r="E150" s="26"/>
      <c r="F150" s="26"/>
      <c r="G150" s="26"/>
      <c r="H150" s="26"/>
      <c r="I150" s="33"/>
      <c r="J150" s="31" t="s">
        <v>127</v>
      </c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6"/>
    </row>
    <row r="151" spans="1:26" ht="20.100000000000001" customHeight="1" x14ac:dyDescent="0.15">
      <c r="A151" s="21">
        <f>IF(AND($I149="する",TRIM($I151)=""), 1001, 0)</f>
        <v>0</v>
      </c>
      <c r="B151" s="9"/>
      <c r="C151" s="28"/>
      <c r="D151" s="29">
        <v>2</v>
      </c>
      <c r="E151" s="5" t="s">
        <v>0</v>
      </c>
      <c r="I151" s="87"/>
      <c r="J151" s="88"/>
      <c r="K151" s="88"/>
      <c r="L151" s="88"/>
      <c r="M151" s="88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7"/>
    </row>
    <row r="152" spans="1:26" ht="20.100000000000001" customHeight="1" x14ac:dyDescent="0.15">
      <c r="A152" s="21"/>
      <c r="B152" s="9"/>
      <c r="C152" s="28"/>
      <c r="D152" s="29"/>
      <c r="E152" s="26"/>
      <c r="F152" s="26"/>
      <c r="G152" s="26"/>
      <c r="H152" s="26"/>
      <c r="I152" s="30"/>
      <c r="J152" s="31" t="s">
        <v>145</v>
      </c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27"/>
    </row>
    <row r="153" spans="1:26" ht="20.100000000000001" customHeight="1" x14ac:dyDescent="0.15">
      <c r="A153" s="21">
        <f>IF(AND($I149="する",TRIM($I153)=""), 1001, 0)</f>
        <v>0</v>
      </c>
      <c r="B153" s="9"/>
      <c r="C153" s="28"/>
      <c r="D153" s="29">
        <v>3</v>
      </c>
      <c r="E153" s="5" t="s">
        <v>1</v>
      </c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27"/>
    </row>
    <row r="154" spans="1:26" ht="20.100000000000001" customHeight="1" x14ac:dyDescent="0.15">
      <c r="A154" s="21"/>
      <c r="B154" s="9"/>
      <c r="C154" s="28"/>
      <c r="D154" s="29"/>
      <c r="E154" s="26"/>
      <c r="F154" s="26"/>
      <c r="G154" s="26"/>
      <c r="H154" s="26"/>
      <c r="I154" s="33"/>
      <c r="J154" s="31" t="s">
        <v>92</v>
      </c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27"/>
    </row>
    <row r="155" spans="1:26" ht="20.100000000000001" customHeight="1" x14ac:dyDescent="0.15">
      <c r="A155" s="21"/>
      <c r="B155" s="9"/>
      <c r="C155" s="28"/>
      <c r="D155" s="29">
        <v>4</v>
      </c>
      <c r="E155" s="5" t="s">
        <v>117</v>
      </c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27"/>
    </row>
    <row r="156" spans="1:26" ht="20.100000000000001" customHeight="1" x14ac:dyDescent="0.15">
      <c r="A156" s="21"/>
      <c r="B156" s="9"/>
      <c r="C156" s="28"/>
      <c r="D156" s="29"/>
      <c r="E156" s="26"/>
      <c r="F156" s="26"/>
      <c r="G156" s="26"/>
      <c r="H156" s="26"/>
      <c r="I156" s="30"/>
      <c r="J156" s="31" t="s">
        <v>12</v>
      </c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27"/>
    </row>
    <row r="157" spans="1:26" ht="20.100000000000001" customHeight="1" x14ac:dyDescent="0.15">
      <c r="A157" s="21">
        <f>IF(AND($I149="する",TRIM($I157)=""), 1001, 0)</f>
        <v>0</v>
      </c>
      <c r="B157" s="9"/>
      <c r="C157" s="28"/>
      <c r="D157" s="29">
        <v>5</v>
      </c>
      <c r="E157" s="5" t="s">
        <v>118</v>
      </c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27"/>
    </row>
    <row r="158" spans="1:26" ht="20.100000000000001" customHeight="1" x14ac:dyDescent="0.15">
      <c r="A158" s="21"/>
      <c r="B158" s="9"/>
      <c r="C158" s="34"/>
      <c r="D158" s="26"/>
      <c r="E158" s="26"/>
      <c r="F158" s="26"/>
      <c r="G158" s="26"/>
      <c r="H158" s="26"/>
      <c r="I158" s="30"/>
      <c r="J158" s="31" t="s">
        <v>13</v>
      </c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27"/>
    </row>
    <row r="159" spans="1:26" ht="20.100000000000001" customHeight="1" x14ac:dyDescent="0.15">
      <c r="A159" s="21">
        <f>IF(AND($I149="する",NOT(AND(TRIM($I159)&lt;&gt;"",ISNUMBER(VALUE(SUBSTITUTE($I159,"-","")))))), 1001, 0)</f>
        <v>0</v>
      </c>
      <c r="B159" s="9"/>
      <c r="C159" s="28"/>
      <c r="D159" s="29">
        <v>6</v>
      </c>
      <c r="E159" s="5" t="s">
        <v>6</v>
      </c>
      <c r="I159" s="79"/>
      <c r="J159" s="79"/>
      <c r="K159" s="79"/>
      <c r="L159" s="79"/>
      <c r="M159" s="79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7"/>
    </row>
    <row r="160" spans="1:26" ht="20.100000000000001" customHeight="1" x14ac:dyDescent="0.15">
      <c r="A160" s="21"/>
      <c r="B160" s="9"/>
      <c r="C160" s="34"/>
      <c r="D160" s="26"/>
      <c r="E160" s="26"/>
      <c r="F160" s="26"/>
      <c r="G160" s="26"/>
      <c r="H160" s="26"/>
      <c r="I160" s="30"/>
      <c r="J160" s="31" t="s">
        <v>133</v>
      </c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27"/>
    </row>
    <row r="161" spans="1:26" ht="20.100000000000001" customHeight="1" x14ac:dyDescent="0.15">
      <c r="A161" s="21">
        <f>IF(AND($I149="する",AND(TRIM($I161)&lt;&gt;"",NOT(ISNUMBER(VALUE(SUBSTITUTE($I161,"-","")))))), 1001, 0)</f>
        <v>0</v>
      </c>
      <c r="B161" s="9"/>
      <c r="C161" s="28"/>
      <c r="D161" s="29">
        <v>7</v>
      </c>
      <c r="E161" s="5" t="s">
        <v>7</v>
      </c>
      <c r="I161" s="79"/>
      <c r="J161" s="79"/>
      <c r="K161" s="79"/>
      <c r="L161" s="79"/>
      <c r="M161" s="79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7"/>
    </row>
    <row r="162" spans="1:26" ht="20.100000000000001" customHeight="1" x14ac:dyDescent="0.15">
      <c r="A162" s="21"/>
      <c r="B162" s="9"/>
      <c r="C162" s="34"/>
      <c r="D162" s="26"/>
      <c r="E162" s="26"/>
      <c r="F162" s="26"/>
      <c r="G162" s="26"/>
      <c r="H162" s="26"/>
      <c r="I162" s="30"/>
      <c r="J162" s="31" t="s">
        <v>122</v>
      </c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27"/>
    </row>
    <row r="163" spans="1:26" ht="20.100000000000001" customHeight="1" x14ac:dyDescent="0.15">
      <c r="A163" s="21"/>
      <c r="B163" s="9"/>
      <c r="C163" s="37"/>
      <c r="D163" s="38"/>
      <c r="E163" s="38"/>
      <c r="F163" s="38"/>
      <c r="G163" s="38"/>
      <c r="H163" s="38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40"/>
    </row>
    <row r="164" spans="1:26" ht="20.100000000000001" customHeight="1" x14ac:dyDescent="0.15">
      <c r="A164" s="21"/>
      <c r="B164" s="9"/>
      <c r="C164" s="26"/>
      <c r="D164" s="26"/>
      <c r="E164" s="26"/>
      <c r="F164" s="26"/>
      <c r="G164" s="26"/>
      <c r="H164" s="26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2"/>
    </row>
    <row r="165" spans="1:26" ht="20.100000000000001" customHeight="1" x14ac:dyDescent="0.15">
      <c r="A165" s="21"/>
      <c r="B165" s="9"/>
      <c r="C165" s="26"/>
      <c r="D165" s="26"/>
      <c r="E165" s="26"/>
      <c r="F165" s="26"/>
      <c r="G165" s="26"/>
      <c r="H165" s="26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2"/>
    </row>
    <row r="166" spans="1:26" ht="20.100000000000001" customHeight="1" x14ac:dyDescent="0.15">
      <c r="A166" s="21"/>
      <c r="B166" s="9"/>
      <c r="C166" s="80" t="s">
        <v>113</v>
      </c>
      <c r="D166" s="81"/>
      <c r="E166" s="81"/>
      <c r="F166" s="81"/>
      <c r="G166" s="81"/>
      <c r="H166" s="82"/>
    </row>
    <row r="167" spans="1:26" ht="20.100000000000001" customHeight="1" x14ac:dyDescent="0.15">
      <c r="A167" s="21"/>
      <c r="B167" s="9"/>
      <c r="C167" s="22"/>
      <c r="D167" s="23"/>
      <c r="E167" s="23"/>
      <c r="F167" s="23"/>
      <c r="G167" s="23"/>
      <c r="H167" s="23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5"/>
    </row>
    <row r="168" spans="1:26" ht="20.100000000000001" customHeight="1" x14ac:dyDescent="0.15">
      <c r="A168" s="21">
        <f>IF(TRIM($I168)="", 1001, 0)</f>
        <v>1001</v>
      </c>
      <c r="B168" s="9"/>
      <c r="C168" s="28"/>
      <c r="D168" s="29">
        <v>1</v>
      </c>
      <c r="E168" s="5" t="s">
        <v>9</v>
      </c>
      <c r="I168" s="92"/>
      <c r="J168" s="128"/>
      <c r="K168" s="128"/>
      <c r="L168" s="128"/>
      <c r="M168" s="128"/>
      <c r="N168" s="26" t="s">
        <v>90</v>
      </c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7"/>
    </row>
    <row r="169" spans="1:26" ht="30" customHeight="1" x14ac:dyDescent="0.15">
      <c r="A169" s="21"/>
      <c r="B169" s="9"/>
      <c r="C169" s="34"/>
      <c r="D169" s="26"/>
      <c r="E169" s="26"/>
      <c r="F169" s="26"/>
      <c r="G169" s="26"/>
      <c r="H169" s="26"/>
      <c r="I169" s="30"/>
      <c r="J169" s="85" t="str">
        <f>"例)10　"&amp;今年 &amp; "12月31日現在までの営業年数を入力してください。
創業から申請日まで（組織変更、合併等による期間の通算可）。１年に満たない場合は0を入力してください。"</f>
        <v>例)10　令和7年12月31日現在までの営業年数を入力してください。
創業から申請日まで（組織変更、合併等による期間の通算可）。１年に満たない場合は0を入力してください。</v>
      </c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27"/>
    </row>
    <row r="170" spans="1:26" ht="20.100000000000001" customHeight="1" x14ac:dyDescent="0.15">
      <c r="A170" s="21">
        <f>IF(AND($I170&lt;&gt;"なし", $I170&lt;&gt;"会社更生法", $I170&lt;&gt;"民事再生法"), 1001, 0)</f>
        <v>1001</v>
      </c>
      <c r="B170" s="9"/>
      <c r="C170" s="28"/>
      <c r="D170" s="29">
        <v>2</v>
      </c>
      <c r="E170" s="5" t="s">
        <v>19</v>
      </c>
      <c r="I170" s="79"/>
      <c r="J170" s="79"/>
      <c r="K170" s="79"/>
      <c r="L170" s="79"/>
      <c r="M170" s="79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7"/>
    </row>
    <row r="171" spans="1:26" ht="20.100000000000001" customHeight="1" x14ac:dyDescent="0.15">
      <c r="A171" s="21"/>
      <c r="B171" s="9"/>
      <c r="C171" s="34"/>
      <c r="D171" s="26"/>
      <c r="E171" s="26"/>
      <c r="F171" s="26"/>
      <c r="G171" s="26"/>
      <c r="H171" s="26"/>
      <c r="I171" s="30"/>
      <c r="J171" s="31" t="s">
        <v>11</v>
      </c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27"/>
    </row>
    <row r="172" spans="1:26" ht="20.100000000000001" customHeight="1" x14ac:dyDescent="0.15">
      <c r="A172" s="21">
        <f>IF(AND(OR(I170="会社更生法",I170="民事再生法"), AND(TRIM($I172)="", TRIM($I174)="")), 1001, 0)</f>
        <v>0</v>
      </c>
      <c r="B172" s="9"/>
      <c r="C172" s="28"/>
      <c r="D172" s="29">
        <v>3</v>
      </c>
      <c r="E172" s="26" t="s">
        <v>20</v>
      </c>
      <c r="F172" s="26"/>
      <c r="G172" s="26"/>
      <c r="H172" s="26"/>
      <c r="I172" s="112"/>
      <c r="J172" s="113"/>
      <c r="K172" s="113"/>
      <c r="L172" s="113"/>
      <c r="M172" s="113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7"/>
    </row>
    <row r="173" spans="1:26" ht="20.100000000000001" customHeight="1" x14ac:dyDescent="0.15">
      <c r="A173" s="21"/>
      <c r="B173" s="9"/>
      <c r="C173" s="28"/>
      <c r="D173" s="29"/>
      <c r="E173" s="26"/>
      <c r="F173" s="26"/>
      <c r="G173" s="26"/>
      <c r="H173" s="26"/>
      <c r="I173" s="30"/>
      <c r="J173" s="31" t="str">
        <f>日付例&amp;"　年月日を入力してください。"</f>
        <v>例)2025/4/1、R7/4/1　年月日を入力してください。</v>
      </c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27"/>
    </row>
    <row r="174" spans="1:26" ht="20.100000000000001" customHeight="1" x14ac:dyDescent="0.15">
      <c r="A174" s="21">
        <f>IF(AND(OR(I170="会社更生法",I170="民事再生法"), AND(TRIM($I172)="", TRIM($I174)="")), 1001, 0)</f>
        <v>0</v>
      </c>
      <c r="B174" s="9"/>
      <c r="C174" s="28"/>
      <c r="D174" s="29">
        <v>4</v>
      </c>
      <c r="E174" s="26" t="s">
        <v>21</v>
      </c>
      <c r="F174" s="26"/>
      <c r="G174" s="26"/>
      <c r="H174" s="26"/>
      <c r="I174" s="112"/>
      <c r="J174" s="113"/>
      <c r="K174" s="113"/>
      <c r="L174" s="113"/>
      <c r="M174" s="113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7"/>
    </row>
    <row r="175" spans="1:26" ht="30" customHeight="1" x14ac:dyDescent="0.15">
      <c r="A175" s="21"/>
      <c r="B175" s="9"/>
      <c r="C175" s="28"/>
      <c r="D175" s="29"/>
      <c r="E175" s="26"/>
      <c r="F175" s="26"/>
      <c r="G175" s="26"/>
      <c r="H175" s="26"/>
      <c r="I175" s="30"/>
      <c r="J175" s="49" t="str">
        <f>日付例&amp;"　年月日を入力してください。"</f>
        <v>例)2025/4/1、R7/4/1　年月日を入力してください。</v>
      </c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27"/>
    </row>
    <row r="176" spans="1:26" ht="20.100000000000001" customHeight="1" x14ac:dyDescent="0.15">
      <c r="A176" s="21"/>
      <c r="B176" s="9"/>
      <c r="C176" s="22"/>
      <c r="D176" s="29">
        <v>5</v>
      </c>
      <c r="E176" s="5" t="s">
        <v>27</v>
      </c>
      <c r="H176" s="51"/>
      <c r="I176" s="129" t="s">
        <v>26</v>
      </c>
      <c r="J176" s="130"/>
      <c r="K176" s="130"/>
      <c r="L176" s="130"/>
      <c r="M176" s="131"/>
      <c r="N176" s="121" t="s">
        <v>25</v>
      </c>
      <c r="O176" s="116"/>
      <c r="P176" s="122"/>
      <c r="Q176" s="121" t="s">
        <v>24</v>
      </c>
      <c r="R176" s="116"/>
      <c r="S176" s="116"/>
      <c r="T176" s="115" t="s">
        <v>23</v>
      </c>
      <c r="U176" s="116"/>
      <c r="V176" s="116"/>
      <c r="W176" s="116"/>
      <c r="X176" s="116"/>
      <c r="Y176" s="117"/>
      <c r="Z176" s="27"/>
    </row>
    <row r="177" spans="1:27" ht="20.100000000000001" customHeight="1" x14ac:dyDescent="0.15">
      <c r="A177" s="21">
        <f>IF(OR(TRIM($I177)="",TRIM($N177)="",TRIM($Q177)=""), 1001, 0)</f>
        <v>1001</v>
      </c>
      <c r="B177" s="9"/>
      <c r="C177" s="28"/>
      <c r="D177" s="29"/>
      <c r="H177" s="51"/>
      <c r="I177" s="123"/>
      <c r="J177" s="124"/>
      <c r="K177" s="124"/>
      <c r="L177" s="124"/>
      <c r="M177" s="125"/>
      <c r="N177" s="126"/>
      <c r="O177" s="124"/>
      <c r="P177" s="125"/>
      <c r="Q177" s="126"/>
      <c r="R177" s="124"/>
      <c r="S177" s="127"/>
      <c r="T177" s="118">
        <f>SUM(I177:S177)</f>
        <v>0</v>
      </c>
      <c r="U177" s="119"/>
      <c r="V177" s="119"/>
      <c r="W177" s="119"/>
      <c r="X177" s="119"/>
      <c r="Y177" s="120"/>
      <c r="Z177" s="27"/>
    </row>
    <row r="178" spans="1:27" ht="20.100000000000001" customHeight="1" x14ac:dyDescent="0.15">
      <c r="A178" s="21"/>
      <c r="B178" s="9"/>
      <c r="C178" s="28"/>
      <c r="D178" s="29"/>
      <c r="E178" s="26"/>
      <c r="F178" s="26"/>
      <c r="G178" s="26"/>
      <c r="H178" s="26"/>
      <c r="I178" s="30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27"/>
    </row>
    <row r="179" spans="1:27" ht="20.100000000000001" customHeight="1" x14ac:dyDescent="0.15">
      <c r="A179" s="21">
        <f>IF(TRIM($I179)="", 1001, 0)</f>
        <v>1001</v>
      </c>
      <c r="B179" s="9"/>
      <c r="C179" s="28"/>
      <c r="D179" s="29">
        <v>6</v>
      </c>
      <c r="E179" s="5" t="s">
        <v>14</v>
      </c>
      <c r="I179" s="92"/>
      <c r="J179" s="93"/>
      <c r="K179" s="93"/>
      <c r="L179" s="93"/>
      <c r="M179" s="93"/>
      <c r="N179" s="26" t="s">
        <v>91</v>
      </c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7"/>
    </row>
    <row r="180" spans="1:27" ht="20.100000000000001" customHeight="1" x14ac:dyDescent="0.15">
      <c r="A180" s="21"/>
      <c r="B180" s="9"/>
      <c r="C180" s="28"/>
      <c r="D180" s="29"/>
      <c r="E180" s="26"/>
      <c r="F180" s="26"/>
      <c r="G180" s="26"/>
      <c r="H180" s="26"/>
      <c r="I180" s="30"/>
      <c r="J180" s="85" t="s">
        <v>137</v>
      </c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27"/>
    </row>
    <row r="181" spans="1:27" ht="20.100000000000001" customHeight="1" x14ac:dyDescent="0.15">
      <c r="A181" s="21">
        <f>IF(TRIM($I181)="", 1001, 0)</f>
        <v>1001</v>
      </c>
      <c r="B181" s="9"/>
      <c r="C181" s="28"/>
      <c r="D181" s="29">
        <v>7</v>
      </c>
      <c r="E181" s="5" t="s">
        <v>22</v>
      </c>
      <c r="I181" s="79"/>
      <c r="J181" s="79"/>
      <c r="K181" s="79"/>
      <c r="L181" s="79"/>
      <c r="M181" s="79"/>
      <c r="N181" s="26" t="s">
        <v>90</v>
      </c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7"/>
    </row>
    <row r="182" spans="1:27" ht="20.100000000000001" customHeight="1" x14ac:dyDescent="0.15">
      <c r="A182" s="21"/>
      <c r="B182" s="9"/>
      <c r="C182" s="28"/>
      <c r="D182" s="29"/>
      <c r="E182" s="26"/>
      <c r="F182" s="26"/>
      <c r="G182" s="26"/>
      <c r="H182" s="26"/>
      <c r="I182" s="30"/>
      <c r="J182" s="31" t="s">
        <v>141</v>
      </c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27"/>
    </row>
    <row r="183" spans="1:27" ht="20.100000000000001" customHeight="1" x14ac:dyDescent="0.15">
      <c r="A183" s="21"/>
      <c r="B183" s="9"/>
      <c r="C183" s="28"/>
      <c r="D183" s="29">
        <v>8</v>
      </c>
      <c r="E183" s="5" t="s">
        <v>18</v>
      </c>
      <c r="I183" s="112"/>
      <c r="J183" s="113"/>
      <c r="K183" s="113"/>
      <c r="L183" s="113"/>
      <c r="M183" s="113"/>
      <c r="N183" s="55" t="s">
        <v>15</v>
      </c>
      <c r="O183" s="112"/>
      <c r="P183" s="113"/>
      <c r="Q183" s="113"/>
      <c r="R183" s="26" t="s">
        <v>16</v>
      </c>
      <c r="S183" s="26"/>
      <c r="T183" s="26"/>
      <c r="U183" s="26"/>
      <c r="V183" s="26"/>
      <c r="W183" s="26"/>
      <c r="X183" s="26"/>
      <c r="Y183" s="26"/>
      <c r="Z183" s="27"/>
    </row>
    <row r="184" spans="1:27" ht="20.100000000000001" customHeight="1" x14ac:dyDescent="0.15">
      <c r="A184" s="21"/>
      <c r="B184" s="9"/>
      <c r="C184" s="28"/>
      <c r="D184" s="29"/>
      <c r="E184" s="26"/>
      <c r="F184" s="26"/>
      <c r="G184" s="26"/>
      <c r="H184" s="26"/>
      <c r="I184" s="30"/>
      <c r="J184" s="31" t="str">
        <f>日付例&amp;"　年月日を入力してください。"</f>
        <v>例)2025/4/1、R7/4/1　年月日を入力してください。</v>
      </c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27"/>
    </row>
    <row r="185" spans="1:27" ht="74.099999999999994" customHeight="1" x14ac:dyDescent="0.15">
      <c r="A185" s="21"/>
      <c r="B185" s="9"/>
      <c r="C185" s="28"/>
      <c r="D185" s="56">
        <v>9</v>
      </c>
      <c r="E185" s="57" t="s">
        <v>28</v>
      </c>
      <c r="F185" s="57"/>
      <c r="G185" s="57"/>
      <c r="H185" s="57"/>
      <c r="I185" s="114"/>
      <c r="J185" s="114"/>
      <c r="K185" s="114"/>
      <c r="L185" s="114"/>
      <c r="M185" s="114"/>
      <c r="N185" s="114"/>
      <c r="O185" s="114"/>
      <c r="P185" s="114"/>
      <c r="Q185" s="114"/>
      <c r="R185" s="114"/>
      <c r="S185" s="114"/>
      <c r="T185" s="114"/>
      <c r="U185" s="114"/>
      <c r="V185" s="114"/>
      <c r="W185" s="114"/>
      <c r="X185" s="114"/>
      <c r="Y185" s="114"/>
      <c r="Z185" s="27"/>
      <c r="AA185" s="26"/>
    </row>
    <row r="186" spans="1:27" ht="20.100000000000001" customHeight="1" x14ac:dyDescent="0.15">
      <c r="A186" s="21"/>
      <c r="B186" s="9"/>
      <c r="C186" s="28"/>
      <c r="D186" s="29"/>
      <c r="E186" s="26"/>
      <c r="F186" s="26"/>
      <c r="G186" s="26"/>
      <c r="H186" s="26"/>
      <c r="I186" s="30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27"/>
    </row>
    <row r="187" spans="1:27" ht="75.95" customHeight="1" x14ac:dyDescent="0.15">
      <c r="A187" s="21"/>
      <c r="B187" s="9"/>
      <c r="C187" s="28"/>
      <c r="D187" s="56">
        <v>10</v>
      </c>
      <c r="E187" s="57" t="s">
        <v>29</v>
      </c>
      <c r="F187" s="57"/>
      <c r="G187" s="57"/>
      <c r="H187" s="57"/>
      <c r="I187" s="114"/>
      <c r="J187" s="114"/>
      <c r="K187" s="114"/>
      <c r="L187" s="114"/>
      <c r="M187" s="114"/>
      <c r="N187" s="114"/>
      <c r="O187" s="114"/>
      <c r="P187" s="114"/>
      <c r="Q187" s="114"/>
      <c r="R187" s="114"/>
      <c r="S187" s="114"/>
      <c r="T187" s="114"/>
      <c r="U187" s="114"/>
      <c r="V187" s="114"/>
      <c r="W187" s="114"/>
      <c r="X187" s="114"/>
      <c r="Y187" s="114"/>
      <c r="Z187" s="27"/>
      <c r="AA187" s="26"/>
    </row>
    <row r="188" spans="1:27" ht="20.100000000000001" customHeight="1" x14ac:dyDescent="0.15">
      <c r="A188" s="21"/>
      <c r="B188" s="9"/>
      <c r="C188" s="28"/>
      <c r="D188" s="29"/>
      <c r="E188" s="26"/>
      <c r="F188" s="26"/>
      <c r="G188" s="26"/>
      <c r="H188" s="26"/>
      <c r="I188" s="30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27"/>
    </row>
    <row r="189" spans="1:27" ht="20.100000000000001" customHeight="1" x14ac:dyDescent="0.15">
      <c r="A189" s="21"/>
      <c r="B189" s="9"/>
      <c r="C189" s="37"/>
      <c r="D189" s="38"/>
      <c r="E189" s="38"/>
      <c r="F189" s="38"/>
      <c r="G189" s="38"/>
      <c r="H189" s="38"/>
      <c r="I189" s="38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40"/>
    </row>
    <row r="190" spans="1:27" ht="20.100000000000001" customHeight="1" x14ac:dyDescent="0.15">
      <c r="A190" s="21"/>
      <c r="B190" s="9"/>
      <c r="C190" s="26"/>
      <c r="D190" s="26"/>
      <c r="E190" s="26"/>
      <c r="F190" s="26"/>
      <c r="G190" s="26"/>
      <c r="H190" s="26"/>
      <c r="I190" s="26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58"/>
      <c r="AA190" s="26"/>
    </row>
    <row r="191" spans="1:27" ht="20.100000000000001" customHeight="1" x14ac:dyDescent="0.15">
      <c r="A191" s="21"/>
      <c r="B191" s="9"/>
      <c r="C191" s="26"/>
      <c r="D191" s="26"/>
      <c r="E191" s="26"/>
      <c r="F191" s="26"/>
      <c r="G191" s="26"/>
      <c r="H191" s="26"/>
      <c r="I191" s="41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42"/>
    </row>
    <row r="192" spans="1:27" ht="20.100000000000001" customHeight="1" x14ac:dyDescent="0.15">
      <c r="A192" s="21"/>
      <c r="B192" s="9"/>
      <c r="C192" s="80" t="s">
        <v>114</v>
      </c>
      <c r="D192" s="81"/>
      <c r="E192" s="81"/>
      <c r="F192" s="81"/>
      <c r="G192" s="81"/>
      <c r="H192" s="82"/>
    </row>
    <row r="193" spans="1:27" ht="20.100000000000001" customHeight="1" x14ac:dyDescent="0.15">
      <c r="A193" s="21"/>
      <c r="B193" s="9"/>
      <c r="C193" s="22"/>
      <c r="D193" s="23"/>
      <c r="E193" s="23"/>
      <c r="F193" s="23"/>
      <c r="G193" s="23"/>
      <c r="H193" s="23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5"/>
    </row>
    <row r="194" spans="1:27" ht="20.100000000000001" customHeight="1" x14ac:dyDescent="0.15">
      <c r="A194" s="21"/>
      <c r="B194" s="9"/>
      <c r="C194" s="22"/>
      <c r="D194" s="59" t="s">
        <v>95</v>
      </c>
      <c r="E194" s="60"/>
      <c r="F194" s="60"/>
      <c r="G194" s="60"/>
      <c r="H194" s="60"/>
      <c r="I194" s="60"/>
      <c r="J194" s="59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27"/>
    </row>
    <row r="195" spans="1:27" ht="20.100000000000001" customHeight="1" x14ac:dyDescent="0.15">
      <c r="A195" s="21"/>
      <c r="B195" s="9"/>
      <c r="C195" s="22"/>
      <c r="D195" s="61"/>
      <c r="E195" s="108" t="s">
        <v>30</v>
      </c>
      <c r="F195" s="108"/>
      <c r="G195" s="108"/>
      <c r="H195" s="109"/>
      <c r="I195" s="107" t="s">
        <v>31</v>
      </c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9"/>
      <c r="U195" s="107" t="s">
        <v>32</v>
      </c>
      <c r="V195" s="108"/>
      <c r="W195" s="62"/>
      <c r="X195" s="62"/>
      <c r="Y195" s="63" t="s">
        <v>123</v>
      </c>
      <c r="Z195" s="27"/>
    </row>
    <row r="196" spans="1:27" ht="42" customHeight="1" x14ac:dyDescent="0.15">
      <c r="A196" s="21"/>
      <c r="B196" s="9"/>
      <c r="C196" s="22"/>
      <c r="D196" s="64">
        <v>1</v>
      </c>
      <c r="E196" s="101"/>
      <c r="F196" s="102"/>
      <c r="G196" s="102"/>
      <c r="H196" s="103"/>
      <c r="I196" s="110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3"/>
      <c r="U196" s="145"/>
      <c r="V196" s="146"/>
      <c r="W196" s="146"/>
      <c r="X196" s="146"/>
      <c r="Y196" s="147"/>
      <c r="Z196" s="27"/>
    </row>
    <row r="197" spans="1:27" ht="42" customHeight="1" x14ac:dyDescent="0.15">
      <c r="A197" s="21"/>
      <c r="B197" s="9"/>
      <c r="C197" s="22"/>
      <c r="D197" s="65">
        <v>2</v>
      </c>
      <c r="E197" s="104"/>
      <c r="F197" s="105"/>
      <c r="G197" s="105"/>
      <c r="H197" s="106"/>
      <c r="I197" s="111"/>
      <c r="J197" s="105"/>
      <c r="K197" s="105"/>
      <c r="L197" s="105"/>
      <c r="M197" s="105"/>
      <c r="N197" s="105"/>
      <c r="O197" s="105"/>
      <c r="P197" s="105"/>
      <c r="Q197" s="105"/>
      <c r="R197" s="105"/>
      <c r="S197" s="105"/>
      <c r="T197" s="106"/>
      <c r="U197" s="148"/>
      <c r="V197" s="149"/>
      <c r="W197" s="149"/>
      <c r="X197" s="149"/>
      <c r="Y197" s="150"/>
      <c r="Z197" s="27"/>
    </row>
    <row r="198" spans="1:27" ht="42" customHeight="1" x14ac:dyDescent="0.15">
      <c r="A198" s="21"/>
      <c r="B198" s="9"/>
      <c r="C198" s="22"/>
      <c r="D198" s="65">
        <v>3</v>
      </c>
      <c r="E198" s="104"/>
      <c r="F198" s="105"/>
      <c r="G198" s="105"/>
      <c r="H198" s="106"/>
      <c r="I198" s="111"/>
      <c r="J198" s="105"/>
      <c r="K198" s="105"/>
      <c r="L198" s="105"/>
      <c r="M198" s="105"/>
      <c r="N198" s="105"/>
      <c r="O198" s="105"/>
      <c r="P198" s="105"/>
      <c r="Q198" s="105"/>
      <c r="R198" s="105"/>
      <c r="S198" s="105"/>
      <c r="T198" s="106"/>
      <c r="U198" s="148"/>
      <c r="V198" s="149"/>
      <c r="W198" s="149"/>
      <c r="X198" s="149"/>
      <c r="Y198" s="150"/>
      <c r="Z198" s="27"/>
    </row>
    <row r="199" spans="1:27" ht="42" customHeight="1" x14ac:dyDescent="0.15">
      <c r="A199" s="21"/>
      <c r="B199" s="9"/>
      <c r="C199" s="22"/>
      <c r="D199" s="65">
        <v>4</v>
      </c>
      <c r="E199" s="104"/>
      <c r="F199" s="105"/>
      <c r="G199" s="105"/>
      <c r="H199" s="106"/>
      <c r="I199" s="111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6"/>
      <c r="U199" s="148"/>
      <c r="V199" s="149"/>
      <c r="W199" s="149"/>
      <c r="X199" s="149"/>
      <c r="Y199" s="150"/>
      <c r="Z199" s="27"/>
    </row>
    <row r="200" spans="1:27" ht="42" customHeight="1" x14ac:dyDescent="0.15">
      <c r="A200" s="21"/>
      <c r="B200" s="9"/>
      <c r="C200" s="22"/>
      <c r="D200" s="66">
        <v>5</v>
      </c>
      <c r="E200" s="96"/>
      <c r="F200" s="97"/>
      <c r="G200" s="97"/>
      <c r="H200" s="98"/>
      <c r="I200" s="99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8"/>
      <c r="U200" s="142"/>
      <c r="V200" s="143"/>
      <c r="W200" s="143"/>
      <c r="X200" s="143"/>
      <c r="Y200" s="144"/>
      <c r="Z200" s="27"/>
    </row>
    <row r="201" spans="1:27" ht="20.100000000000001" customHeight="1" x14ac:dyDescent="0.15">
      <c r="A201" s="21"/>
      <c r="B201" s="9"/>
      <c r="C201" s="28"/>
      <c r="D201" s="29"/>
      <c r="E201" s="24"/>
      <c r="F201" s="24"/>
      <c r="G201" s="24"/>
      <c r="H201" s="24"/>
      <c r="I201" s="67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27"/>
    </row>
    <row r="202" spans="1:27" ht="20.100000000000001" customHeight="1" x14ac:dyDescent="0.15">
      <c r="A202" s="21"/>
      <c r="B202" s="9"/>
      <c r="C202" s="37"/>
      <c r="D202" s="38"/>
      <c r="E202" s="38"/>
      <c r="F202" s="38"/>
      <c r="G202" s="38"/>
      <c r="H202" s="38"/>
      <c r="I202" s="38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40"/>
    </row>
    <row r="203" spans="1:27" ht="20.100000000000001" customHeight="1" x14ac:dyDescent="0.15">
      <c r="A203" s="21"/>
      <c r="B203" s="9"/>
      <c r="C203" s="26"/>
      <c r="D203" s="26"/>
      <c r="E203" s="26"/>
      <c r="F203" s="26"/>
      <c r="G203" s="26"/>
      <c r="H203" s="26"/>
      <c r="I203" s="26"/>
      <c r="J203" s="41"/>
      <c r="K203" s="41"/>
      <c r="L203" s="41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42"/>
      <c r="AA203" s="26"/>
    </row>
    <row r="204" spans="1:27" ht="20.100000000000001" customHeight="1" x14ac:dyDescent="0.15">
      <c r="A204" s="21"/>
      <c r="B204" s="9"/>
      <c r="C204" s="26"/>
      <c r="D204" s="26"/>
      <c r="E204" s="26"/>
      <c r="F204" s="26"/>
      <c r="G204" s="26"/>
      <c r="H204" s="26"/>
      <c r="I204" s="26"/>
      <c r="J204" s="41"/>
      <c r="K204" s="41"/>
      <c r="L204" s="41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42"/>
      <c r="AA204" s="26"/>
    </row>
    <row r="205" spans="1:27" ht="20.100000000000001" customHeight="1" x14ac:dyDescent="0.15">
      <c r="A205" s="21"/>
      <c r="B205" s="9"/>
      <c r="C205" s="80" t="s">
        <v>115</v>
      </c>
      <c r="D205" s="81"/>
      <c r="E205" s="81"/>
      <c r="F205" s="81"/>
      <c r="G205" s="81"/>
      <c r="H205" s="81"/>
      <c r="I205" s="69"/>
    </row>
    <row r="206" spans="1:27" ht="20.100000000000001" customHeight="1" x14ac:dyDescent="0.15">
      <c r="A206" s="21"/>
      <c r="B206" s="9"/>
      <c r="C206" s="22"/>
      <c r="D206" s="23"/>
      <c r="E206" s="23"/>
      <c r="F206" s="23"/>
      <c r="G206" s="23"/>
      <c r="H206" s="23"/>
      <c r="I206" s="23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5"/>
    </row>
    <row r="207" spans="1:27" ht="27.95" hidden="1" customHeight="1" x14ac:dyDescent="0.15">
      <c r="A207" s="21"/>
      <c r="B207" s="9"/>
      <c r="C207" s="22"/>
      <c r="D207" s="100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27"/>
    </row>
    <row r="208" spans="1:27" ht="42.95" customHeight="1" x14ac:dyDescent="0.15">
      <c r="A208" s="21"/>
      <c r="B208" s="9"/>
      <c r="C208" s="22"/>
      <c r="D208" s="94" t="s">
        <v>125</v>
      </c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27"/>
    </row>
    <row r="209" spans="1:26" ht="20.100000000000001" customHeight="1" x14ac:dyDescent="0.15">
      <c r="A209" s="21">
        <f>IF(COUNTIF(E211:E248,"○")+COUNTIF(E252:E269,"○")&lt;1, 1001, 0)</f>
        <v>1001</v>
      </c>
      <c r="B209" s="75"/>
      <c r="C209" s="22"/>
      <c r="D209" s="42" t="s">
        <v>88</v>
      </c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27"/>
    </row>
    <row r="210" spans="1:26" ht="20.100000000000001" customHeight="1" x14ac:dyDescent="0.15">
      <c r="A210" s="21">
        <f>IF(COUNTIF(E211:E248,"○")&gt;7,1001,0)</f>
        <v>0</v>
      </c>
      <c r="B210" s="75"/>
      <c r="C210" s="22"/>
      <c r="D210" s="52"/>
      <c r="E210" s="53" t="s">
        <v>33</v>
      </c>
      <c r="F210" s="132" t="s">
        <v>34</v>
      </c>
      <c r="G210" s="133"/>
      <c r="H210" s="133"/>
      <c r="I210" s="133"/>
      <c r="J210" s="133"/>
      <c r="K210" s="133"/>
      <c r="L210" s="141"/>
      <c r="M210" s="132" t="s">
        <v>89</v>
      </c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4"/>
      <c r="Z210" s="27"/>
    </row>
    <row r="211" spans="1:26" ht="20.100000000000001" customHeight="1" x14ac:dyDescent="0.15">
      <c r="A211" s="21"/>
      <c r="B211" s="9"/>
      <c r="C211" s="22"/>
      <c r="D211" s="70">
        <v>1</v>
      </c>
      <c r="E211" s="1"/>
      <c r="F211" s="160" t="s">
        <v>35</v>
      </c>
      <c r="G211" s="161"/>
      <c r="H211" s="161"/>
      <c r="I211" s="161"/>
      <c r="J211" s="161"/>
      <c r="K211" s="161"/>
      <c r="L211" s="162"/>
      <c r="M211" s="135"/>
      <c r="N211" s="136"/>
      <c r="O211" s="136"/>
      <c r="P211" s="136"/>
      <c r="Q211" s="136"/>
      <c r="R211" s="136"/>
      <c r="S211" s="136"/>
      <c r="T211" s="136"/>
      <c r="U211" s="136"/>
      <c r="V211" s="136"/>
      <c r="W211" s="136"/>
      <c r="X211" s="136"/>
      <c r="Y211" s="137"/>
      <c r="Z211" s="27"/>
    </row>
    <row r="212" spans="1:26" ht="20.100000000000001" customHeight="1" x14ac:dyDescent="0.15">
      <c r="A212" s="21"/>
      <c r="B212" s="9"/>
      <c r="C212" s="22"/>
      <c r="D212" s="70">
        <v>2</v>
      </c>
      <c r="E212" s="1"/>
      <c r="F212" s="157" t="s">
        <v>36</v>
      </c>
      <c r="G212" s="158"/>
      <c r="H212" s="158"/>
      <c r="I212" s="158"/>
      <c r="J212" s="158"/>
      <c r="K212" s="158"/>
      <c r="L212" s="159"/>
      <c r="M212" s="138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40"/>
      <c r="Z212" s="27"/>
    </row>
    <row r="213" spans="1:26" ht="20.100000000000001" customHeight="1" x14ac:dyDescent="0.15">
      <c r="A213" s="21"/>
      <c r="B213" s="9"/>
      <c r="C213" s="22"/>
      <c r="D213" s="70">
        <v>3</v>
      </c>
      <c r="E213" s="1"/>
      <c r="F213" s="157" t="s">
        <v>37</v>
      </c>
      <c r="G213" s="158"/>
      <c r="H213" s="158"/>
      <c r="I213" s="158"/>
      <c r="J213" s="158"/>
      <c r="K213" s="158"/>
      <c r="L213" s="159"/>
      <c r="M213" s="138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40"/>
      <c r="Z213" s="27"/>
    </row>
    <row r="214" spans="1:26" ht="20.100000000000001" customHeight="1" x14ac:dyDescent="0.15">
      <c r="A214" s="21"/>
      <c r="B214" s="9"/>
      <c r="C214" s="22"/>
      <c r="D214" s="70">
        <v>4</v>
      </c>
      <c r="E214" s="1"/>
      <c r="F214" s="157" t="s">
        <v>38</v>
      </c>
      <c r="G214" s="158"/>
      <c r="H214" s="158"/>
      <c r="I214" s="158"/>
      <c r="J214" s="158"/>
      <c r="K214" s="158"/>
      <c r="L214" s="159"/>
      <c r="M214" s="138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40"/>
      <c r="Z214" s="27"/>
    </row>
    <row r="215" spans="1:26" ht="20.100000000000001" customHeight="1" x14ac:dyDescent="0.15">
      <c r="A215" s="21"/>
      <c r="B215" s="9"/>
      <c r="C215" s="22"/>
      <c r="D215" s="70">
        <v>5</v>
      </c>
      <c r="E215" s="1"/>
      <c r="F215" s="157" t="s">
        <v>39</v>
      </c>
      <c r="G215" s="158"/>
      <c r="H215" s="158"/>
      <c r="I215" s="158"/>
      <c r="J215" s="158"/>
      <c r="K215" s="158"/>
      <c r="L215" s="159"/>
      <c r="M215" s="138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40"/>
      <c r="Z215" s="27"/>
    </row>
    <row r="216" spans="1:26" ht="20.100000000000001" customHeight="1" x14ac:dyDescent="0.15">
      <c r="A216" s="21"/>
      <c r="B216" s="9"/>
      <c r="C216" s="22"/>
      <c r="D216" s="70">
        <v>6</v>
      </c>
      <c r="E216" s="1"/>
      <c r="F216" s="157" t="s">
        <v>40</v>
      </c>
      <c r="G216" s="158"/>
      <c r="H216" s="158"/>
      <c r="I216" s="158"/>
      <c r="J216" s="158"/>
      <c r="K216" s="158"/>
      <c r="L216" s="159"/>
      <c r="M216" s="138"/>
      <c r="N216" s="139"/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40"/>
      <c r="Z216" s="27"/>
    </row>
    <row r="217" spans="1:26" ht="20.100000000000001" customHeight="1" x14ac:dyDescent="0.15">
      <c r="A217" s="21"/>
      <c r="B217" s="9"/>
      <c r="C217" s="22"/>
      <c r="D217" s="70">
        <v>7</v>
      </c>
      <c r="E217" s="1"/>
      <c r="F217" s="157" t="s">
        <v>41</v>
      </c>
      <c r="G217" s="158"/>
      <c r="H217" s="158"/>
      <c r="I217" s="158"/>
      <c r="J217" s="158"/>
      <c r="K217" s="158"/>
      <c r="L217" s="159"/>
      <c r="M217" s="138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40"/>
      <c r="Z217" s="27"/>
    </row>
    <row r="218" spans="1:26" ht="20.100000000000001" customHeight="1" x14ac:dyDescent="0.15">
      <c r="A218" s="21"/>
      <c r="B218" s="9"/>
      <c r="C218" s="22"/>
      <c r="D218" s="70">
        <v>8</v>
      </c>
      <c r="E218" s="1"/>
      <c r="F218" s="157" t="s">
        <v>42</v>
      </c>
      <c r="G218" s="158"/>
      <c r="H218" s="158"/>
      <c r="I218" s="158"/>
      <c r="J218" s="158"/>
      <c r="K218" s="158"/>
      <c r="L218" s="159"/>
      <c r="M218" s="138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40"/>
      <c r="Z218" s="27"/>
    </row>
    <row r="219" spans="1:26" ht="20.100000000000001" customHeight="1" x14ac:dyDescent="0.15">
      <c r="A219" s="21"/>
      <c r="B219" s="9"/>
      <c r="C219" s="22"/>
      <c r="D219" s="70">
        <v>9</v>
      </c>
      <c r="E219" s="1"/>
      <c r="F219" s="157" t="s">
        <v>43</v>
      </c>
      <c r="G219" s="158"/>
      <c r="H219" s="158"/>
      <c r="I219" s="158"/>
      <c r="J219" s="158"/>
      <c r="K219" s="158"/>
      <c r="L219" s="159"/>
      <c r="M219" s="138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40"/>
      <c r="Z219" s="27"/>
    </row>
    <row r="220" spans="1:26" ht="20.100000000000001" customHeight="1" x14ac:dyDescent="0.15">
      <c r="A220" s="21"/>
      <c r="B220" s="9"/>
      <c r="C220" s="22"/>
      <c r="D220" s="70">
        <v>10</v>
      </c>
      <c r="E220" s="1"/>
      <c r="F220" s="157" t="s">
        <v>44</v>
      </c>
      <c r="G220" s="158"/>
      <c r="H220" s="158"/>
      <c r="I220" s="158"/>
      <c r="J220" s="158"/>
      <c r="K220" s="158"/>
      <c r="L220" s="159"/>
      <c r="M220" s="138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40"/>
      <c r="Z220" s="27"/>
    </row>
    <row r="221" spans="1:26" ht="20.100000000000001" customHeight="1" x14ac:dyDescent="0.15">
      <c r="A221" s="21"/>
      <c r="B221" s="9"/>
      <c r="C221" s="22"/>
      <c r="D221" s="70">
        <v>11</v>
      </c>
      <c r="E221" s="1"/>
      <c r="F221" s="157" t="s">
        <v>45</v>
      </c>
      <c r="G221" s="158"/>
      <c r="H221" s="158"/>
      <c r="I221" s="158"/>
      <c r="J221" s="158"/>
      <c r="K221" s="158"/>
      <c r="L221" s="159"/>
      <c r="M221" s="138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40"/>
      <c r="Z221" s="27"/>
    </row>
    <row r="222" spans="1:26" ht="20.100000000000001" customHeight="1" x14ac:dyDescent="0.15">
      <c r="A222" s="21"/>
      <c r="B222" s="9"/>
      <c r="C222" s="22"/>
      <c r="D222" s="70">
        <v>12</v>
      </c>
      <c r="E222" s="1"/>
      <c r="F222" s="157" t="s">
        <v>46</v>
      </c>
      <c r="G222" s="158"/>
      <c r="H222" s="158"/>
      <c r="I222" s="158"/>
      <c r="J222" s="158"/>
      <c r="K222" s="158"/>
      <c r="L222" s="159"/>
      <c r="M222" s="138"/>
      <c r="N222" s="139"/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40"/>
      <c r="Z222" s="27"/>
    </row>
    <row r="223" spans="1:26" ht="20.100000000000001" customHeight="1" x14ac:dyDescent="0.15">
      <c r="A223" s="21"/>
      <c r="B223" s="9"/>
      <c r="C223" s="22"/>
      <c r="D223" s="70">
        <v>13</v>
      </c>
      <c r="E223" s="1"/>
      <c r="F223" s="157" t="s">
        <v>47</v>
      </c>
      <c r="G223" s="158"/>
      <c r="H223" s="158"/>
      <c r="I223" s="158"/>
      <c r="J223" s="158"/>
      <c r="K223" s="158"/>
      <c r="L223" s="159"/>
      <c r="M223" s="138"/>
      <c r="N223" s="139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40"/>
      <c r="Z223" s="27"/>
    </row>
    <row r="224" spans="1:26" ht="20.100000000000001" customHeight="1" x14ac:dyDescent="0.15">
      <c r="A224" s="21"/>
      <c r="B224" s="9"/>
      <c r="C224" s="22"/>
      <c r="D224" s="70">
        <v>14</v>
      </c>
      <c r="E224" s="1"/>
      <c r="F224" s="157" t="s">
        <v>48</v>
      </c>
      <c r="G224" s="158"/>
      <c r="H224" s="158"/>
      <c r="I224" s="158"/>
      <c r="J224" s="158"/>
      <c r="K224" s="158"/>
      <c r="L224" s="159"/>
      <c r="M224" s="138"/>
      <c r="N224" s="139"/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40"/>
      <c r="Z224" s="27"/>
    </row>
    <row r="225" spans="1:26" ht="20.100000000000001" customHeight="1" x14ac:dyDescent="0.15">
      <c r="A225" s="21"/>
      <c r="B225" s="9"/>
      <c r="C225" s="22"/>
      <c r="D225" s="70">
        <v>15</v>
      </c>
      <c r="E225" s="1"/>
      <c r="F225" s="157" t="s">
        <v>49</v>
      </c>
      <c r="G225" s="158"/>
      <c r="H225" s="158"/>
      <c r="I225" s="158"/>
      <c r="J225" s="158"/>
      <c r="K225" s="158"/>
      <c r="L225" s="159"/>
      <c r="M225" s="138"/>
      <c r="N225" s="139"/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40"/>
      <c r="Z225" s="27"/>
    </row>
    <row r="226" spans="1:26" ht="20.100000000000001" customHeight="1" x14ac:dyDescent="0.15">
      <c r="A226" s="21"/>
      <c r="B226" s="9"/>
      <c r="C226" s="22"/>
      <c r="D226" s="70">
        <v>16</v>
      </c>
      <c r="E226" s="1"/>
      <c r="F226" s="157" t="s">
        <v>50</v>
      </c>
      <c r="G226" s="158"/>
      <c r="H226" s="158"/>
      <c r="I226" s="158"/>
      <c r="J226" s="158"/>
      <c r="K226" s="158"/>
      <c r="L226" s="159"/>
      <c r="M226" s="138"/>
      <c r="N226" s="139"/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40"/>
      <c r="Z226" s="27"/>
    </row>
    <row r="227" spans="1:26" ht="20.100000000000001" customHeight="1" x14ac:dyDescent="0.15">
      <c r="A227" s="21"/>
      <c r="B227" s="9"/>
      <c r="C227" s="22"/>
      <c r="D227" s="70">
        <v>17</v>
      </c>
      <c r="E227" s="1"/>
      <c r="F227" s="157" t="s">
        <v>51</v>
      </c>
      <c r="G227" s="158"/>
      <c r="H227" s="158"/>
      <c r="I227" s="158"/>
      <c r="J227" s="158"/>
      <c r="K227" s="158"/>
      <c r="L227" s="159"/>
      <c r="M227" s="138"/>
      <c r="N227" s="139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40"/>
      <c r="Z227" s="27"/>
    </row>
    <row r="228" spans="1:26" ht="20.100000000000001" customHeight="1" x14ac:dyDescent="0.15">
      <c r="A228" s="21"/>
      <c r="B228" s="9"/>
      <c r="C228" s="22"/>
      <c r="D228" s="70">
        <v>18</v>
      </c>
      <c r="E228" s="1"/>
      <c r="F228" s="157" t="s">
        <v>52</v>
      </c>
      <c r="G228" s="158"/>
      <c r="H228" s="158"/>
      <c r="I228" s="158"/>
      <c r="J228" s="158"/>
      <c r="K228" s="158"/>
      <c r="L228" s="159"/>
      <c r="M228" s="138"/>
      <c r="N228" s="139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40"/>
      <c r="Z228" s="27"/>
    </row>
    <row r="229" spans="1:26" ht="20.100000000000001" customHeight="1" x14ac:dyDescent="0.15">
      <c r="A229" s="21"/>
      <c r="B229" s="9"/>
      <c r="C229" s="22"/>
      <c r="D229" s="70">
        <v>19</v>
      </c>
      <c r="E229" s="1"/>
      <c r="F229" s="157" t="s">
        <v>53</v>
      </c>
      <c r="G229" s="158"/>
      <c r="H229" s="158"/>
      <c r="I229" s="158"/>
      <c r="J229" s="158"/>
      <c r="K229" s="158"/>
      <c r="L229" s="159"/>
      <c r="M229" s="138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40"/>
      <c r="Z229" s="27"/>
    </row>
    <row r="230" spans="1:26" ht="20.100000000000001" customHeight="1" x14ac:dyDescent="0.15">
      <c r="A230" s="21"/>
      <c r="B230" s="9"/>
      <c r="C230" s="22"/>
      <c r="D230" s="70">
        <v>20</v>
      </c>
      <c r="E230" s="1"/>
      <c r="F230" s="157" t="s">
        <v>54</v>
      </c>
      <c r="G230" s="158"/>
      <c r="H230" s="158"/>
      <c r="I230" s="158"/>
      <c r="J230" s="158"/>
      <c r="K230" s="158"/>
      <c r="L230" s="159"/>
      <c r="M230" s="138"/>
      <c r="N230" s="139"/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40"/>
      <c r="Z230" s="27"/>
    </row>
    <row r="231" spans="1:26" ht="20.100000000000001" customHeight="1" x14ac:dyDescent="0.15">
      <c r="A231" s="21"/>
      <c r="B231" s="9"/>
      <c r="C231" s="22"/>
      <c r="D231" s="70">
        <v>21</v>
      </c>
      <c r="E231" s="1"/>
      <c r="F231" s="157" t="s">
        <v>55</v>
      </c>
      <c r="G231" s="158"/>
      <c r="H231" s="158"/>
      <c r="I231" s="158"/>
      <c r="J231" s="158"/>
      <c r="K231" s="158"/>
      <c r="L231" s="159"/>
      <c r="M231" s="138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40"/>
      <c r="Z231" s="27"/>
    </row>
    <row r="232" spans="1:26" ht="20.100000000000001" customHeight="1" x14ac:dyDescent="0.15">
      <c r="A232" s="21"/>
      <c r="B232" s="9"/>
      <c r="C232" s="22"/>
      <c r="D232" s="70">
        <v>22</v>
      </c>
      <c r="E232" s="1"/>
      <c r="F232" s="157" t="s">
        <v>56</v>
      </c>
      <c r="G232" s="158"/>
      <c r="H232" s="158"/>
      <c r="I232" s="158"/>
      <c r="J232" s="158"/>
      <c r="K232" s="158"/>
      <c r="L232" s="159"/>
      <c r="M232" s="138"/>
      <c r="N232" s="139"/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40"/>
      <c r="Z232" s="27"/>
    </row>
    <row r="233" spans="1:26" ht="20.100000000000001" customHeight="1" x14ac:dyDescent="0.15">
      <c r="A233" s="21"/>
      <c r="B233" s="9"/>
      <c r="C233" s="22"/>
      <c r="D233" s="70">
        <v>23</v>
      </c>
      <c r="E233" s="1"/>
      <c r="F233" s="157" t="s">
        <v>57</v>
      </c>
      <c r="G233" s="158"/>
      <c r="H233" s="158"/>
      <c r="I233" s="158"/>
      <c r="J233" s="158"/>
      <c r="K233" s="158"/>
      <c r="L233" s="159"/>
      <c r="M233" s="138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40"/>
      <c r="Z233" s="27"/>
    </row>
    <row r="234" spans="1:26" ht="20.100000000000001" customHeight="1" x14ac:dyDescent="0.15">
      <c r="A234" s="21"/>
      <c r="B234" s="9"/>
      <c r="C234" s="22"/>
      <c r="D234" s="70">
        <v>24</v>
      </c>
      <c r="E234" s="1"/>
      <c r="F234" s="157" t="s">
        <v>58</v>
      </c>
      <c r="G234" s="158"/>
      <c r="H234" s="158"/>
      <c r="I234" s="158"/>
      <c r="J234" s="158"/>
      <c r="K234" s="158"/>
      <c r="L234" s="159"/>
      <c r="M234" s="138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40"/>
      <c r="Z234" s="27"/>
    </row>
    <row r="235" spans="1:26" ht="20.100000000000001" customHeight="1" x14ac:dyDescent="0.15">
      <c r="A235" s="21"/>
      <c r="B235" s="9"/>
      <c r="C235" s="22"/>
      <c r="D235" s="70">
        <v>25</v>
      </c>
      <c r="E235" s="1"/>
      <c r="F235" s="157" t="s">
        <v>59</v>
      </c>
      <c r="G235" s="158"/>
      <c r="H235" s="158"/>
      <c r="I235" s="158"/>
      <c r="J235" s="158"/>
      <c r="K235" s="158"/>
      <c r="L235" s="159"/>
      <c r="M235" s="138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40"/>
      <c r="Z235" s="27"/>
    </row>
    <row r="236" spans="1:26" ht="20.100000000000001" customHeight="1" x14ac:dyDescent="0.15">
      <c r="A236" s="21"/>
      <c r="B236" s="9"/>
      <c r="C236" s="22"/>
      <c r="D236" s="70">
        <v>26</v>
      </c>
      <c r="E236" s="1"/>
      <c r="F236" s="157" t="s">
        <v>60</v>
      </c>
      <c r="G236" s="158"/>
      <c r="H236" s="158"/>
      <c r="I236" s="158"/>
      <c r="J236" s="158"/>
      <c r="K236" s="158"/>
      <c r="L236" s="159"/>
      <c r="M236" s="138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40"/>
      <c r="Z236" s="27"/>
    </row>
    <row r="237" spans="1:26" ht="20.100000000000001" customHeight="1" x14ac:dyDescent="0.15">
      <c r="A237" s="21"/>
      <c r="B237" s="9"/>
      <c r="C237" s="22"/>
      <c r="D237" s="70">
        <v>27</v>
      </c>
      <c r="E237" s="1"/>
      <c r="F237" s="157" t="s">
        <v>61</v>
      </c>
      <c r="G237" s="158"/>
      <c r="H237" s="158"/>
      <c r="I237" s="158"/>
      <c r="J237" s="158"/>
      <c r="K237" s="158"/>
      <c r="L237" s="159"/>
      <c r="M237" s="138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40"/>
      <c r="Z237" s="27"/>
    </row>
    <row r="238" spans="1:26" ht="20.100000000000001" customHeight="1" x14ac:dyDescent="0.15">
      <c r="A238" s="21"/>
      <c r="B238" s="9"/>
      <c r="C238" s="22"/>
      <c r="D238" s="70">
        <v>28</v>
      </c>
      <c r="E238" s="1"/>
      <c r="F238" s="157" t="s">
        <v>62</v>
      </c>
      <c r="G238" s="158"/>
      <c r="H238" s="158"/>
      <c r="I238" s="158"/>
      <c r="J238" s="158"/>
      <c r="K238" s="158"/>
      <c r="L238" s="159"/>
      <c r="M238" s="138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40"/>
      <c r="Z238" s="27"/>
    </row>
    <row r="239" spans="1:26" ht="20.100000000000001" customHeight="1" x14ac:dyDescent="0.15">
      <c r="A239" s="21"/>
      <c r="B239" s="9"/>
      <c r="C239" s="22"/>
      <c r="D239" s="70">
        <v>29</v>
      </c>
      <c r="E239" s="1"/>
      <c r="F239" s="157" t="s">
        <v>63</v>
      </c>
      <c r="G239" s="158"/>
      <c r="H239" s="158"/>
      <c r="I239" s="158"/>
      <c r="J239" s="158"/>
      <c r="K239" s="158"/>
      <c r="L239" s="159"/>
      <c r="M239" s="138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40"/>
      <c r="Z239" s="27"/>
    </row>
    <row r="240" spans="1:26" ht="20.100000000000001" customHeight="1" x14ac:dyDescent="0.15">
      <c r="A240" s="21"/>
      <c r="B240" s="9"/>
      <c r="C240" s="22"/>
      <c r="D240" s="70">
        <v>30</v>
      </c>
      <c r="E240" s="1"/>
      <c r="F240" s="157" t="s">
        <v>64</v>
      </c>
      <c r="G240" s="158"/>
      <c r="H240" s="158"/>
      <c r="I240" s="158"/>
      <c r="J240" s="158"/>
      <c r="K240" s="158"/>
      <c r="L240" s="159"/>
      <c r="M240" s="138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40"/>
      <c r="Z240" s="27"/>
    </row>
    <row r="241" spans="1:26" ht="20.100000000000001" customHeight="1" x14ac:dyDescent="0.15">
      <c r="A241" s="21"/>
      <c r="B241" s="9"/>
      <c r="C241" s="22"/>
      <c r="D241" s="70">
        <v>31</v>
      </c>
      <c r="E241" s="1"/>
      <c r="F241" s="157" t="s">
        <v>65</v>
      </c>
      <c r="G241" s="158"/>
      <c r="H241" s="158"/>
      <c r="I241" s="158"/>
      <c r="J241" s="158"/>
      <c r="K241" s="158"/>
      <c r="L241" s="159"/>
      <c r="M241" s="138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40"/>
      <c r="Z241" s="27"/>
    </row>
    <row r="242" spans="1:26" ht="20.100000000000001" customHeight="1" x14ac:dyDescent="0.15">
      <c r="A242" s="21"/>
      <c r="B242" s="9"/>
      <c r="C242" s="22"/>
      <c r="D242" s="70">
        <v>32</v>
      </c>
      <c r="E242" s="1"/>
      <c r="F242" s="157" t="s">
        <v>66</v>
      </c>
      <c r="G242" s="158"/>
      <c r="H242" s="158"/>
      <c r="I242" s="158"/>
      <c r="J242" s="158"/>
      <c r="K242" s="158"/>
      <c r="L242" s="159"/>
      <c r="M242" s="138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40"/>
      <c r="Z242" s="27"/>
    </row>
    <row r="243" spans="1:26" ht="20.100000000000001" customHeight="1" x14ac:dyDescent="0.15">
      <c r="A243" s="21"/>
      <c r="B243" s="9"/>
      <c r="C243" s="22"/>
      <c r="D243" s="70">
        <v>33</v>
      </c>
      <c r="E243" s="1"/>
      <c r="F243" s="157" t="s">
        <v>67</v>
      </c>
      <c r="G243" s="158"/>
      <c r="H243" s="158"/>
      <c r="I243" s="158"/>
      <c r="J243" s="158"/>
      <c r="K243" s="158"/>
      <c r="L243" s="159"/>
      <c r="M243" s="138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40"/>
      <c r="Z243" s="27"/>
    </row>
    <row r="244" spans="1:26" ht="20.100000000000001" customHeight="1" x14ac:dyDescent="0.15">
      <c r="A244" s="21"/>
      <c r="B244" s="9"/>
      <c r="C244" s="22"/>
      <c r="D244" s="70">
        <v>34</v>
      </c>
      <c r="E244" s="1"/>
      <c r="F244" s="157" t="s">
        <v>68</v>
      </c>
      <c r="G244" s="158"/>
      <c r="H244" s="158"/>
      <c r="I244" s="158"/>
      <c r="J244" s="158"/>
      <c r="K244" s="158"/>
      <c r="L244" s="159"/>
      <c r="M244" s="138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40"/>
      <c r="Z244" s="27"/>
    </row>
    <row r="245" spans="1:26" ht="20.100000000000001" customHeight="1" x14ac:dyDescent="0.15">
      <c r="A245" s="21"/>
      <c r="B245" s="9"/>
      <c r="C245" s="22"/>
      <c r="D245" s="70">
        <v>35</v>
      </c>
      <c r="E245" s="1"/>
      <c r="F245" s="157" t="s">
        <v>69</v>
      </c>
      <c r="G245" s="158"/>
      <c r="H245" s="158"/>
      <c r="I245" s="158"/>
      <c r="J245" s="158"/>
      <c r="K245" s="158"/>
      <c r="L245" s="159"/>
      <c r="M245" s="138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40"/>
      <c r="Z245" s="27"/>
    </row>
    <row r="246" spans="1:26" ht="20.100000000000001" customHeight="1" x14ac:dyDescent="0.15">
      <c r="A246" s="21"/>
      <c r="B246" s="9"/>
      <c r="C246" s="22"/>
      <c r="D246" s="70">
        <v>36</v>
      </c>
      <c r="E246" s="1"/>
      <c r="F246" s="157" t="s">
        <v>70</v>
      </c>
      <c r="G246" s="158"/>
      <c r="H246" s="158"/>
      <c r="I246" s="158"/>
      <c r="J246" s="158"/>
      <c r="K246" s="158"/>
      <c r="L246" s="159"/>
      <c r="M246" s="138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40"/>
      <c r="Z246" s="27"/>
    </row>
    <row r="247" spans="1:26" ht="20.100000000000001" customHeight="1" x14ac:dyDescent="0.15">
      <c r="A247" s="21"/>
      <c r="B247" s="9"/>
      <c r="C247" s="22"/>
      <c r="D247" s="70">
        <v>37</v>
      </c>
      <c r="E247" s="1"/>
      <c r="F247" s="157" t="s">
        <v>71</v>
      </c>
      <c r="G247" s="158"/>
      <c r="H247" s="158"/>
      <c r="I247" s="158"/>
      <c r="J247" s="158"/>
      <c r="K247" s="158"/>
      <c r="L247" s="159"/>
      <c r="M247" s="138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40"/>
      <c r="Z247" s="27"/>
    </row>
    <row r="248" spans="1:26" ht="20.100000000000001" customHeight="1" x14ac:dyDescent="0.15">
      <c r="A248" s="21">
        <f>IF(AND(E248="○",TRIM($M248)=""), 1001,0)</f>
        <v>0</v>
      </c>
      <c r="B248" s="9"/>
      <c r="C248" s="22"/>
      <c r="D248" s="71">
        <v>38</v>
      </c>
      <c r="E248" s="2"/>
      <c r="F248" s="163" t="s">
        <v>102</v>
      </c>
      <c r="G248" s="164"/>
      <c r="H248" s="164"/>
      <c r="I248" s="164"/>
      <c r="J248" s="164"/>
      <c r="K248" s="164"/>
      <c r="L248" s="165"/>
      <c r="M248" s="151"/>
      <c r="N248" s="152"/>
      <c r="O248" s="152"/>
      <c r="P248" s="152"/>
      <c r="Q248" s="152"/>
      <c r="R248" s="152"/>
      <c r="S248" s="152"/>
      <c r="T248" s="152"/>
      <c r="U248" s="152"/>
      <c r="V248" s="152"/>
      <c r="W248" s="152"/>
      <c r="X248" s="152"/>
      <c r="Y248" s="153"/>
      <c r="Z248" s="27"/>
    </row>
    <row r="249" spans="1:26" ht="20.100000000000001" customHeight="1" x14ac:dyDescent="0.15">
      <c r="A249" s="21"/>
      <c r="B249" s="9"/>
      <c r="C249" s="22"/>
      <c r="D249" s="30" t="s">
        <v>100</v>
      </c>
      <c r="E249" s="54" t="s">
        <v>101</v>
      </c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27"/>
    </row>
    <row r="250" spans="1:26" ht="20.100000000000001" customHeight="1" x14ac:dyDescent="0.15">
      <c r="A250" s="21"/>
      <c r="B250" s="9"/>
      <c r="C250" s="22"/>
      <c r="D250" s="42" t="s">
        <v>72</v>
      </c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27"/>
    </row>
    <row r="251" spans="1:26" ht="20.100000000000001" customHeight="1" x14ac:dyDescent="0.15">
      <c r="A251" s="21">
        <f>IF(COUNTIF(E252:E269,"○")&gt;3,1001,0)</f>
        <v>0</v>
      </c>
      <c r="B251" s="75"/>
      <c r="C251" s="22"/>
      <c r="D251" s="52"/>
      <c r="E251" s="53" t="s">
        <v>33</v>
      </c>
      <c r="F251" s="132" t="s">
        <v>34</v>
      </c>
      <c r="G251" s="133"/>
      <c r="H251" s="133"/>
      <c r="I251" s="133"/>
      <c r="J251" s="133"/>
      <c r="K251" s="133"/>
      <c r="L251" s="141"/>
      <c r="M251" s="132" t="s">
        <v>89</v>
      </c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4"/>
      <c r="Z251" s="27"/>
    </row>
    <row r="252" spans="1:26" ht="20.100000000000001" customHeight="1" x14ac:dyDescent="0.15">
      <c r="A252" s="21"/>
      <c r="B252" s="9"/>
      <c r="C252" s="22"/>
      <c r="D252" s="70">
        <v>39</v>
      </c>
      <c r="E252" s="1"/>
      <c r="F252" s="160" t="s">
        <v>73</v>
      </c>
      <c r="G252" s="161"/>
      <c r="H252" s="161"/>
      <c r="I252" s="161"/>
      <c r="J252" s="161"/>
      <c r="K252" s="161"/>
      <c r="L252" s="162"/>
      <c r="M252" s="138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40"/>
      <c r="Z252" s="27"/>
    </row>
    <row r="253" spans="1:26" ht="20.100000000000001" customHeight="1" x14ac:dyDescent="0.15">
      <c r="A253" s="21"/>
      <c r="B253" s="9"/>
      <c r="C253" s="22"/>
      <c r="D253" s="70">
        <v>40</v>
      </c>
      <c r="E253" s="1"/>
      <c r="F253" s="157" t="s">
        <v>74</v>
      </c>
      <c r="G253" s="158"/>
      <c r="H253" s="158"/>
      <c r="I253" s="158"/>
      <c r="J253" s="158"/>
      <c r="K253" s="158"/>
      <c r="L253" s="159"/>
      <c r="M253" s="138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40"/>
      <c r="Z253" s="27"/>
    </row>
    <row r="254" spans="1:26" ht="20.100000000000001" customHeight="1" x14ac:dyDescent="0.15">
      <c r="A254" s="21"/>
      <c r="B254" s="9"/>
      <c r="C254" s="22"/>
      <c r="D254" s="70">
        <v>41</v>
      </c>
      <c r="E254" s="1"/>
      <c r="F254" s="157" t="s">
        <v>75</v>
      </c>
      <c r="G254" s="158"/>
      <c r="H254" s="158"/>
      <c r="I254" s="158"/>
      <c r="J254" s="158"/>
      <c r="K254" s="158"/>
      <c r="L254" s="159"/>
      <c r="M254" s="138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40"/>
      <c r="Z254" s="27"/>
    </row>
    <row r="255" spans="1:26" ht="20.100000000000001" customHeight="1" x14ac:dyDescent="0.15">
      <c r="A255" s="21"/>
      <c r="B255" s="9"/>
      <c r="C255" s="22"/>
      <c r="D255" s="70">
        <v>42</v>
      </c>
      <c r="E255" s="1"/>
      <c r="F255" s="157" t="s">
        <v>76</v>
      </c>
      <c r="G255" s="158"/>
      <c r="H255" s="158"/>
      <c r="I255" s="158"/>
      <c r="J255" s="158"/>
      <c r="K255" s="158"/>
      <c r="L255" s="159"/>
      <c r="M255" s="138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40"/>
      <c r="Z255" s="27"/>
    </row>
    <row r="256" spans="1:26" ht="20.100000000000001" customHeight="1" x14ac:dyDescent="0.15">
      <c r="A256" s="21"/>
      <c r="B256" s="9"/>
      <c r="C256" s="22"/>
      <c r="D256" s="70">
        <v>43</v>
      </c>
      <c r="E256" s="1"/>
      <c r="F256" s="157" t="s">
        <v>77</v>
      </c>
      <c r="G256" s="158"/>
      <c r="H256" s="158"/>
      <c r="I256" s="158"/>
      <c r="J256" s="158"/>
      <c r="K256" s="158"/>
      <c r="L256" s="159"/>
      <c r="M256" s="138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40"/>
      <c r="Z256" s="27"/>
    </row>
    <row r="257" spans="1:26" ht="20.100000000000001" customHeight="1" x14ac:dyDescent="0.15">
      <c r="A257" s="21"/>
      <c r="B257" s="9"/>
      <c r="C257" s="22"/>
      <c r="D257" s="70">
        <v>44</v>
      </c>
      <c r="E257" s="1"/>
      <c r="F257" s="157" t="s">
        <v>78</v>
      </c>
      <c r="G257" s="158"/>
      <c r="H257" s="158"/>
      <c r="I257" s="158"/>
      <c r="J257" s="158"/>
      <c r="K257" s="158"/>
      <c r="L257" s="159"/>
      <c r="M257" s="138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40"/>
      <c r="Z257" s="27"/>
    </row>
    <row r="258" spans="1:26" ht="20.100000000000001" customHeight="1" x14ac:dyDescent="0.15">
      <c r="A258" s="21"/>
      <c r="B258" s="9"/>
      <c r="C258" s="22"/>
      <c r="D258" s="70">
        <v>45</v>
      </c>
      <c r="E258" s="1"/>
      <c r="F258" s="157" t="s">
        <v>79</v>
      </c>
      <c r="G258" s="158"/>
      <c r="H258" s="158"/>
      <c r="I258" s="158"/>
      <c r="J258" s="158"/>
      <c r="K258" s="158"/>
      <c r="L258" s="159"/>
      <c r="M258" s="138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40"/>
      <c r="Z258" s="27"/>
    </row>
    <row r="259" spans="1:26" ht="20.100000000000001" customHeight="1" x14ac:dyDescent="0.15">
      <c r="A259" s="21"/>
      <c r="B259" s="9"/>
      <c r="C259" s="22"/>
      <c r="D259" s="70">
        <v>46</v>
      </c>
      <c r="E259" s="1"/>
      <c r="F259" s="157" t="s">
        <v>17</v>
      </c>
      <c r="G259" s="158"/>
      <c r="H259" s="158"/>
      <c r="I259" s="158"/>
      <c r="J259" s="158"/>
      <c r="K259" s="158"/>
      <c r="L259" s="159"/>
      <c r="M259" s="138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40"/>
      <c r="Z259" s="27"/>
    </row>
    <row r="260" spans="1:26" ht="20.100000000000001" customHeight="1" x14ac:dyDescent="0.15">
      <c r="A260" s="21"/>
      <c r="B260" s="9"/>
      <c r="C260" s="22"/>
      <c r="D260" s="70">
        <v>47</v>
      </c>
      <c r="E260" s="1"/>
      <c r="F260" s="157" t="s">
        <v>80</v>
      </c>
      <c r="G260" s="158"/>
      <c r="H260" s="158"/>
      <c r="I260" s="158"/>
      <c r="J260" s="158"/>
      <c r="K260" s="158"/>
      <c r="L260" s="159"/>
      <c r="M260" s="138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40"/>
      <c r="Z260" s="27"/>
    </row>
    <row r="261" spans="1:26" ht="20.100000000000001" customHeight="1" x14ac:dyDescent="0.15">
      <c r="A261" s="21">
        <f>IF(AND(E261="○",TRIM($M261)=""), 1001,0)</f>
        <v>0</v>
      </c>
      <c r="B261" s="9"/>
      <c r="C261" s="22"/>
      <c r="D261" s="70">
        <v>48</v>
      </c>
      <c r="E261" s="1"/>
      <c r="F261" s="157" t="s">
        <v>103</v>
      </c>
      <c r="G261" s="158"/>
      <c r="H261" s="158"/>
      <c r="I261" s="158"/>
      <c r="J261" s="158"/>
      <c r="K261" s="158"/>
      <c r="L261" s="159"/>
      <c r="M261" s="154"/>
      <c r="N261" s="155"/>
      <c r="O261" s="155"/>
      <c r="P261" s="155"/>
      <c r="Q261" s="155"/>
      <c r="R261" s="155"/>
      <c r="S261" s="155"/>
      <c r="T261" s="155"/>
      <c r="U261" s="155"/>
      <c r="V261" s="155"/>
      <c r="W261" s="155"/>
      <c r="X261" s="155"/>
      <c r="Y261" s="156"/>
      <c r="Z261" s="27"/>
    </row>
    <row r="262" spans="1:26" ht="20.100000000000001" customHeight="1" x14ac:dyDescent="0.15">
      <c r="A262" s="21"/>
      <c r="B262" s="9"/>
      <c r="C262" s="22"/>
      <c r="D262" s="70">
        <v>49</v>
      </c>
      <c r="E262" s="1"/>
      <c r="F262" s="157" t="s">
        <v>81</v>
      </c>
      <c r="G262" s="158"/>
      <c r="H262" s="158"/>
      <c r="I262" s="158"/>
      <c r="J262" s="158"/>
      <c r="K262" s="158"/>
      <c r="L262" s="159"/>
      <c r="M262" s="138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40"/>
      <c r="Z262" s="27"/>
    </row>
    <row r="263" spans="1:26" ht="20.100000000000001" customHeight="1" x14ac:dyDescent="0.15">
      <c r="A263" s="21"/>
      <c r="B263" s="9"/>
      <c r="C263" s="22"/>
      <c r="D263" s="70">
        <v>50</v>
      </c>
      <c r="E263" s="1"/>
      <c r="F263" s="157" t="s">
        <v>82</v>
      </c>
      <c r="G263" s="158"/>
      <c r="H263" s="158"/>
      <c r="I263" s="158"/>
      <c r="J263" s="158"/>
      <c r="K263" s="158"/>
      <c r="L263" s="159"/>
      <c r="M263" s="138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40"/>
      <c r="Z263" s="27"/>
    </row>
    <row r="264" spans="1:26" ht="30" customHeight="1" x14ac:dyDescent="0.15">
      <c r="A264" s="21"/>
      <c r="B264" s="9"/>
      <c r="C264" s="22"/>
      <c r="D264" s="70">
        <v>51</v>
      </c>
      <c r="E264" s="1"/>
      <c r="F264" s="166" t="s">
        <v>83</v>
      </c>
      <c r="G264" s="167"/>
      <c r="H264" s="167"/>
      <c r="I264" s="167"/>
      <c r="J264" s="167"/>
      <c r="K264" s="167"/>
      <c r="L264" s="168"/>
      <c r="M264" s="138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40"/>
      <c r="Z264" s="27"/>
    </row>
    <row r="265" spans="1:26" ht="20.100000000000001" customHeight="1" x14ac:dyDescent="0.15">
      <c r="A265" s="21"/>
      <c r="B265" s="9"/>
      <c r="C265" s="22"/>
      <c r="D265" s="70">
        <v>52</v>
      </c>
      <c r="E265" s="1"/>
      <c r="F265" s="157" t="s">
        <v>84</v>
      </c>
      <c r="G265" s="158"/>
      <c r="H265" s="158"/>
      <c r="I265" s="158"/>
      <c r="J265" s="158"/>
      <c r="K265" s="158"/>
      <c r="L265" s="159"/>
      <c r="M265" s="138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40"/>
      <c r="Z265" s="27"/>
    </row>
    <row r="266" spans="1:26" ht="20.100000000000001" customHeight="1" x14ac:dyDescent="0.15">
      <c r="A266" s="21"/>
      <c r="B266" s="9"/>
      <c r="C266" s="22"/>
      <c r="D266" s="70">
        <v>53</v>
      </c>
      <c r="E266" s="1"/>
      <c r="F266" s="157" t="s">
        <v>85</v>
      </c>
      <c r="G266" s="158"/>
      <c r="H266" s="158"/>
      <c r="I266" s="158"/>
      <c r="J266" s="158"/>
      <c r="K266" s="158"/>
      <c r="L266" s="159"/>
      <c r="M266" s="138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40"/>
      <c r="Z266" s="27"/>
    </row>
    <row r="267" spans="1:26" ht="20.100000000000001" customHeight="1" x14ac:dyDescent="0.15">
      <c r="A267" s="21"/>
      <c r="B267" s="9"/>
      <c r="C267" s="22"/>
      <c r="D267" s="70">
        <v>54</v>
      </c>
      <c r="E267" s="1"/>
      <c r="F267" s="157" t="s">
        <v>86</v>
      </c>
      <c r="G267" s="158"/>
      <c r="H267" s="158"/>
      <c r="I267" s="158"/>
      <c r="J267" s="158"/>
      <c r="K267" s="158"/>
      <c r="L267" s="159"/>
      <c r="M267" s="138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40"/>
      <c r="Z267" s="27"/>
    </row>
    <row r="268" spans="1:26" ht="20.100000000000001" customHeight="1" x14ac:dyDescent="0.15">
      <c r="A268" s="21"/>
      <c r="B268" s="9"/>
      <c r="C268" s="22"/>
      <c r="D268" s="70">
        <v>55</v>
      </c>
      <c r="E268" s="1"/>
      <c r="F268" s="157" t="s">
        <v>87</v>
      </c>
      <c r="G268" s="158"/>
      <c r="H268" s="158"/>
      <c r="I268" s="158"/>
      <c r="J268" s="158"/>
      <c r="K268" s="158"/>
      <c r="L268" s="159"/>
      <c r="M268" s="138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40"/>
      <c r="Z268" s="27"/>
    </row>
    <row r="269" spans="1:26" ht="20.100000000000001" customHeight="1" x14ac:dyDescent="0.15">
      <c r="A269" s="21">
        <f>IF(AND(E269="○",TRIM($M269)=""), 1001,0)</f>
        <v>0</v>
      </c>
      <c r="B269" s="9"/>
      <c r="C269" s="22"/>
      <c r="D269" s="71">
        <v>56</v>
      </c>
      <c r="E269" s="2"/>
      <c r="F269" s="163" t="s">
        <v>147</v>
      </c>
      <c r="G269" s="164"/>
      <c r="H269" s="164"/>
      <c r="I269" s="164"/>
      <c r="J269" s="164"/>
      <c r="K269" s="164"/>
      <c r="L269" s="165"/>
      <c r="M269" s="151"/>
      <c r="N269" s="152"/>
      <c r="O269" s="152"/>
      <c r="P269" s="152"/>
      <c r="Q269" s="152"/>
      <c r="R269" s="152"/>
      <c r="S269" s="152"/>
      <c r="T269" s="152"/>
      <c r="U269" s="152"/>
      <c r="V269" s="152"/>
      <c r="W269" s="152"/>
      <c r="X269" s="152"/>
      <c r="Y269" s="153"/>
      <c r="Z269" s="27"/>
    </row>
    <row r="270" spans="1:26" ht="20.100000000000001" customHeight="1" x14ac:dyDescent="0.15">
      <c r="A270" s="21"/>
      <c r="B270" s="9"/>
      <c r="C270" s="34"/>
      <c r="D270" s="72" t="s">
        <v>100</v>
      </c>
      <c r="E270" s="54" t="s">
        <v>101</v>
      </c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27"/>
    </row>
    <row r="271" spans="1:26" ht="20.100000000000001" customHeight="1" x14ac:dyDescent="0.15">
      <c r="A271" s="21"/>
      <c r="B271" s="9"/>
      <c r="C271" s="37"/>
      <c r="D271" s="38"/>
      <c r="E271" s="38"/>
      <c r="F271" s="38"/>
      <c r="G271" s="38"/>
      <c r="H271" s="38"/>
      <c r="I271" s="38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40"/>
    </row>
    <row r="272" spans="1:26" ht="15.75" customHeight="1" x14ac:dyDescent="0.15"/>
  </sheetData>
  <sheetProtection algorithmName="SHA-512" hashValue="2v1Vm9Ze4MdD4OMUhrnzSV/cLSmH8Qj8IBvhrvY5ufwOsOlRQ6ZEors2ybLTmfIQ3FUnUIDmf+Fo0noHLCgalg==" saltValue="0TQCQZkjaVem0y4S/msyHw==" spinCount="100000" sheet="1" objects="1" scenarios="1"/>
  <dataConsolidate/>
  <mergeCells count="200">
    <mergeCell ref="F255:L255"/>
    <mergeCell ref="F256:L256"/>
    <mergeCell ref="F257:L257"/>
    <mergeCell ref="F258:L258"/>
    <mergeCell ref="F268:L268"/>
    <mergeCell ref="F269:L269"/>
    <mergeCell ref="F259:L259"/>
    <mergeCell ref="F260:L260"/>
    <mergeCell ref="F261:L261"/>
    <mergeCell ref="F262:L262"/>
    <mergeCell ref="F263:L263"/>
    <mergeCell ref="F264:L264"/>
    <mergeCell ref="F265:L265"/>
    <mergeCell ref="F266:L266"/>
    <mergeCell ref="F267:L267"/>
    <mergeCell ref="F244:L244"/>
    <mergeCell ref="F245:L245"/>
    <mergeCell ref="F246:L246"/>
    <mergeCell ref="F247:L247"/>
    <mergeCell ref="F248:L248"/>
    <mergeCell ref="F252:L252"/>
    <mergeCell ref="F253:L253"/>
    <mergeCell ref="F254:L254"/>
    <mergeCell ref="F251:L251"/>
    <mergeCell ref="F235:L235"/>
    <mergeCell ref="F236:L236"/>
    <mergeCell ref="F237:L237"/>
    <mergeCell ref="F238:L238"/>
    <mergeCell ref="F239:L239"/>
    <mergeCell ref="F240:L240"/>
    <mergeCell ref="F241:L241"/>
    <mergeCell ref="F242:L242"/>
    <mergeCell ref="F243:L243"/>
    <mergeCell ref="M234:Y234"/>
    <mergeCell ref="F219:L219"/>
    <mergeCell ref="F220:L220"/>
    <mergeCell ref="F221:L221"/>
    <mergeCell ref="F222:L222"/>
    <mergeCell ref="F223:L223"/>
    <mergeCell ref="F224:L224"/>
    <mergeCell ref="F225:L225"/>
    <mergeCell ref="F226:L226"/>
    <mergeCell ref="M226:Y226"/>
    <mergeCell ref="M228:Y228"/>
    <mergeCell ref="M227:Y227"/>
    <mergeCell ref="M229:Y229"/>
    <mergeCell ref="M230:Y230"/>
    <mergeCell ref="M219:Y219"/>
    <mergeCell ref="M220:Y220"/>
    <mergeCell ref="M221:Y221"/>
    <mergeCell ref="M222:Y222"/>
    <mergeCell ref="M223:Y223"/>
    <mergeCell ref="M224:Y224"/>
    <mergeCell ref="M225:Y225"/>
    <mergeCell ref="F234:L234"/>
    <mergeCell ref="F228:L228"/>
    <mergeCell ref="F229:L229"/>
    <mergeCell ref="F230:L230"/>
    <mergeCell ref="F231:L231"/>
    <mergeCell ref="F232:L232"/>
    <mergeCell ref="F233:L233"/>
    <mergeCell ref="M231:Y231"/>
    <mergeCell ref="M232:Y232"/>
    <mergeCell ref="M233:Y233"/>
    <mergeCell ref="F211:L211"/>
    <mergeCell ref="F212:L212"/>
    <mergeCell ref="F213:L213"/>
    <mergeCell ref="F214:L214"/>
    <mergeCell ref="F215:L215"/>
    <mergeCell ref="F216:L216"/>
    <mergeCell ref="F217:L217"/>
    <mergeCell ref="F218:L218"/>
    <mergeCell ref="F227:L227"/>
    <mergeCell ref="M240:Y240"/>
    <mergeCell ref="M241:Y241"/>
    <mergeCell ref="M242:Y242"/>
    <mergeCell ref="M243:Y243"/>
    <mergeCell ref="M244:Y244"/>
    <mergeCell ref="M245:Y245"/>
    <mergeCell ref="M246:Y246"/>
    <mergeCell ref="M247:Y247"/>
    <mergeCell ref="M248:Y248"/>
    <mergeCell ref="M269:Y269"/>
    <mergeCell ref="M251:Y251"/>
    <mergeCell ref="M260:Y260"/>
    <mergeCell ref="M261:Y261"/>
    <mergeCell ref="M262:Y262"/>
    <mergeCell ref="M263:Y263"/>
    <mergeCell ref="M264:Y264"/>
    <mergeCell ref="M265:Y265"/>
    <mergeCell ref="M266:Y266"/>
    <mergeCell ref="M267:Y267"/>
    <mergeCell ref="M268:Y268"/>
    <mergeCell ref="M252:Y252"/>
    <mergeCell ref="M253:Y253"/>
    <mergeCell ref="M254:Y254"/>
    <mergeCell ref="M255:Y255"/>
    <mergeCell ref="M256:Y256"/>
    <mergeCell ref="M259:Y259"/>
    <mergeCell ref="M258:Y258"/>
    <mergeCell ref="M257:Y257"/>
    <mergeCell ref="M210:Y210"/>
    <mergeCell ref="M211:Y211"/>
    <mergeCell ref="M212:Y212"/>
    <mergeCell ref="U195:V195"/>
    <mergeCell ref="F210:L210"/>
    <mergeCell ref="E195:H195"/>
    <mergeCell ref="M237:Y237"/>
    <mergeCell ref="M238:Y238"/>
    <mergeCell ref="M239:Y239"/>
    <mergeCell ref="M235:Y235"/>
    <mergeCell ref="M217:Y217"/>
    <mergeCell ref="U200:Y200"/>
    <mergeCell ref="U196:Y196"/>
    <mergeCell ref="U197:Y197"/>
    <mergeCell ref="U198:Y198"/>
    <mergeCell ref="U199:Y199"/>
    <mergeCell ref="M213:Y213"/>
    <mergeCell ref="M214:Y214"/>
    <mergeCell ref="M215:Y215"/>
    <mergeCell ref="M216:Y216"/>
    <mergeCell ref="M236:Y236"/>
    <mergeCell ref="M218:Y218"/>
    <mergeCell ref="E197:H197"/>
    <mergeCell ref="E198:H198"/>
    <mergeCell ref="C166:H166"/>
    <mergeCell ref="I151:M151"/>
    <mergeCell ref="I161:M161"/>
    <mergeCell ref="I153:Y153"/>
    <mergeCell ref="T176:Y176"/>
    <mergeCell ref="T177:Y177"/>
    <mergeCell ref="I174:M174"/>
    <mergeCell ref="I172:M172"/>
    <mergeCell ref="N176:P176"/>
    <mergeCell ref="Q176:S176"/>
    <mergeCell ref="I177:M177"/>
    <mergeCell ref="N177:P177"/>
    <mergeCell ref="Q177:S177"/>
    <mergeCell ref="I170:M170"/>
    <mergeCell ref="J169:Y169"/>
    <mergeCell ref="I168:M168"/>
    <mergeCell ref="I157:Y157"/>
    <mergeCell ref="I159:M159"/>
    <mergeCell ref="I176:M176"/>
    <mergeCell ref="I179:M179"/>
    <mergeCell ref="I181:M181"/>
    <mergeCell ref="D208:Y208"/>
    <mergeCell ref="C192:H192"/>
    <mergeCell ref="E200:H200"/>
    <mergeCell ref="I200:T200"/>
    <mergeCell ref="D207:Y207"/>
    <mergeCell ref="E196:H196"/>
    <mergeCell ref="E199:H199"/>
    <mergeCell ref="J180:Y180"/>
    <mergeCell ref="I195:T195"/>
    <mergeCell ref="I196:T196"/>
    <mergeCell ref="I197:T197"/>
    <mergeCell ref="I198:T198"/>
    <mergeCell ref="I199:T199"/>
    <mergeCell ref="O183:Q183"/>
    <mergeCell ref="I183:M183"/>
    <mergeCell ref="I185:Y185"/>
    <mergeCell ref="I187:Y187"/>
    <mergeCell ref="C205:H205"/>
    <mergeCell ref="C13:H13"/>
    <mergeCell ref="I22:Y22"/>
    <mergeCell ref="I24:Y24"/>
    <mergeCell ref="I36:M36"/>
    <mergeCell ref="C60:H60"/>
    <mergeCell ref="I34:M34"/>
    <mergeCell ref="I30:Y30"/>
    <mergeCell ref="I32:Y32"/>
    <mergeCell ref="I40:M40"/>
    <mergeCell ref="I20:M20"/>
    <mergeCell ref="I26:Y26"/>
    <mergeCell ref="I28:Y28"/>
    <mergeCell ref="W1:Z1"/>
    <mergeCell ref="I71:Y71"/>
    <mergeCell ref="I63:M63"/>
    <mergeCell ref="I120:M120"/>
    <mergeCell ref="I122:Y122"/>
    <mergeCell ref="C146:H146"/>
    <mergeCell ref="I149:M149"/>
    <mergeCell ref="I155:Y155"/>
    <mergeCell ref="I85:M85"/>
    <mergeCell ref="I112:Y112"/>
    <mergeCell ref="C109:H109"/>
    <mergeCell ref="D111:Y111"/>
    <mergeCell ref="J76:Y76"/>
    <mergeCell ref="J74:Y74"/>
    <mergeCell ref="I69:M69"/>
    <mergeCell ref="I114:Y114"/>
    <mergeCell ref="I116:Y116"/>
    <mergeCell ref="I118:M118"/>
    <mergeCell ref="I81:Y81"/>
    <mergeCell ref="I83:M83"/>
    <mergeCell ref="I79:Y79"/>
    <mergeCell ref="I77:Y77"/>
    <mergeCell ref="I75:Y75"/>
    <mergeCell ref="I73:Y73"/>
  </mergeCells>
  <phoneticPr fontId="5"/>
  <conditionalFormatting sqref="E211:E248">
    <cfRule type="expression" dxfId="41" priority="22" stopIfTrue="1">
      <formula>OR(希望&lt;&gt;0, 希望_物品&lt;&gt;0)</formula>
    </cfRule>
  </conditionalFormatting>
  <conditionalFormatting sqref="E252:E269">
    <cfRule type="expression" dxfId="40" priority="2" stopIfTrue="1">
      <formula>OR(希望&lt;&gt;0, 希望_役務&lt;&gt;0)</formula>
    </cfRule>
  </conditionalFormatting>
  <conditionalFormatting sqref="I20:M20">
    <cfRule type="expression" dxfId="39" priority="96" stopIfTrue="1">
      <formula>TRIM($I20)=""</formula>
    </cfRule>
  </conditionalFormatting>
  <conditionalFormatting sqref="I34:M34">
    <cfRule type="expression" dxfId="38" priority="89" stopIfTrue="1">
      <formula>NOT(AND(TRIM($I34)&lt;&gt;"",ISNUMBER(VALUE(SUBSTITUTE($I34,"-","")))))</formula>
    </cfRule>
  </conditionalFormatting>
  <conditionalFormatting sqref="I36:M36">
    <cfRule type="expression" dxfId="37" priority="88" stopIfTrue="1">
      <formula>NOT(AND(TRIM($I36)&lt;&gt;"",ISNUMBER(VALUE(SUBSTITUTE($I36,"-","")))))</formula>
    </cfRule>
  </conditionalFormatting>
  <conditionalFormatting sqref="I40:M40">
    <cfRule type="expression" dxfId="36" priority="87" stopIfTrue="1">
      <formula>AND($I40&lt;&gt;"一致する", $I40&lt;&gt;"一致しない")</formula>
    </cfRule>
  </conditionalFormatting>
  <conditionalFormatting sqref="I63:M63">
    <cfRule type="expression" dxfId="35" priority="86" stopIfTrue="1">
      <formula>AND($I63&lt;&gt;"しない", $I63&lt;&gt;"する")</formula>
    </cfRule>
  </conditionalFormatting>
  <conditionalFormatting sqref="I69:M69">
    <cfRule type="expression" dxfId="34" priority="85" stopIfTrue="1">
      <formula>OR(AND($I63="する",TRIM($I69)=""),AND($I63="しない",NOT(ISBLANK($I69))))</formula>
    </cfRule>
  </conditionalFormatting>
  <conditionalFormatting sqref="I83:M83">
    <cfRule type="expression" dxfId="33" priority="78" stopIfTrue="1">
      <formula>OR(AND($I63="する",NOT(AND(TRIM($I83)&lt;&gt;"",ISNUMBER(VALUE(SUBSTITUTE($I83,"-","")))))), AND($I63="しない",NOT(ISBLANK($I83))))</formula>
    </cfRule>
  </conditionalFormatting>
  <conditionalFormatting sqref="I85:M85">
    <cfRule type="expression" dxfId="32" priority="77" stopIfTrue="1">
      <formula>OR(AND($I63="する",NOT(AND(TRIM($I85)&lt;&gt;"",ISNUMBER(VALUE(SUBSTITUTE($I85,"-","")))))), AND($I63="しない",NOT(ISBLANK($I85))))</formula>
    </cfRule>
  </conditionalFormatting>
  <conditionalFormatting sqref="I118:M118">
    <cfRule type="expression" dxfId="31" priority="76" stopIfTrue="1">
      <formula>AND(TRIM($I118)&lt;&gt;"",NOT(ISNUMBER(VALUE(SUBSTITUTE($I118,"-","")))))</formula>
    </cfRule>
  </conditionalFormatting>
  <conditionalFormatting sqref="I120:M120">
    <cfRule type="expression" dxfId="30" priority="75" stopIfTrue="1">
      <formula>AND(TRIM($I120)&lt;&gt;"",NOT(ISNUMBER(VALUE(SUBSTITUTE($I120,"-","")))))</formula>
    </cfRule>
  </conditionalFormatting>
  <conditionalFormatting sqref="I149:M149">
    <cfRule type="expression" dxfId="29" priority="74" stopIfTrue="1">
      <formula>AND($I149&lt;&gt;"しない", $I149&lt;&gt;"する")</formula>
    </cfRule>
  </conditionalFormatting>
  <conditionalFormatting sqref="I151:M151">
    <cfRule type="expression" dxfId="28" priority="73" stopIfTrue="1">
      <formula>AND($I149="する",TRIM($I151)="")</formula>
    </cfRule>
  </conditionalFormatting>
  <conditionalFormatting sqref="I159:M159">
    <cfRule type="expression" dxfId="27" priority="70" stopIfTrue="1">
      <formula>AND($I149="する",NOT(AND(TRIM($I159)&lt;&gt;"",ISNUMBER(VALUE(SUBSTITUTE($I159,"-",""))))))</formula>
    </cfRule>
  </conditionalFormatting>
  <conditionalFormatting sqref="I161:M161">
    <cfRule type="expression" dxfId="26" priority="69" stopIfTrue="1">
      <formula>AND($I149="する",AND(TRIM($I161)&lt;&gt;"",NOT(ISNUMBER(VALUE(SUBSTITUTE($I161,"-",""))))))</formula>
    </cfRule>
  </conditionalFormatting>
  <conditionalFormatting sqref="I168:M168">
    <cfRule type="expression" dxfId="25" priority="68" stopIfTrue="1">
      <formula>TRIM($I168)=""</formula>
    </cfRule>
  </conditionalFormatting>
  <conditionalFormatting sqref="I170:M170">
    <cfRule type="expression" dxfId="24" priority="67" stopIfTrue="1">
      <formula>AND($I170&lt;&gt;"なし", $I170&lt;&gt;"会社更生法", $I170&lt;&gt;"民事再生法")</formula>
    </cfRule>
  </conditionalFormatting>
  <conditionalFormatting sqref="I172:M172">
    <cfRule type="expression" dxfId="23" priority="66" stopIfTrue="1">
      <formula>AND(OR(I170="会社更生法",I170="民事再生法"), AND(TRIM($I172)="", TRIM($I174)=""))</formula>
    </cfRule>
  </conditionalFormatting>
  <conditionalFormatting sqref="I174:M174">
    <cfRule type="expression" dxfId="22" priority="65" stopIfTrue="1">
      <formula>AND(OR(I170="会社更生法",I170="民事再生法"), AND(TRIM($I172)="", TRIM($I174)=""))</formula>
    </cfRule>
  </conditionalFormatting>
  <conditionalFormatting sqref="I177:M177">
    <cfRule type="expression" dxfId="21" priority="64" stopIfTrue="1">
      <formula>TRIM($I177)=""</formula>
    </cfRule>
  </conditionalFormatting>
  <conditionalFormatting sqref="I179:M179">
    <cfRule type="expression" dxfId="20" priority="61" stopIfTrue="1">
      <formula>TRIM($I179)=""</formula>
    </cfRule>
  </conditionalFormatting>
  <conditionalFormatting sqref="I181:M181">
    <cfRule type="expression" dxfId="19" priority="60" stopIfTrue="1">
      <formula>TRIM($I181)=""</formula>
    </cfRule>
  </conditionalFormatting>
  <conditionalFormatting sqref="I22:Y22">
    <cfRule type="expression" dxfId="18" priority="95" stopIfTrue="1">
      <formula>AND(TRIM($I22)&lt;&gt;"", OR(ISERROR(FIND("@"&amp;LEFT($I22,3)&amp;"@", 都道府県3))=FALSE, ISERROR(FIND("@"&amp;LEFT($I22,4)&amp;"@",都道府県4))=FALSE))=FALSE</formula>
    </cfRule>
  </conditionalFormatting>
  <conditionalFormatting sqref="I24:Y24">
    <cfRule type="expression" dxfId="17" priority="94" stopIfTrue="1">
      <formula>TRIM($I24)=""</formula>
    </cfRule>
  </conditionalFormatting>
  <conditionalFormatting sqref="I26:Y26">
    <cfRule type="expression" dxfId="16" priority="93" stopIfTrue="1">
      <formula>TRIM($I26)=""</formula>
    </cfRule>
  </conditionalFormatting>
  <conditionalFormatting sqref="I28:Y28">
    <cfRule type="expression" dxfId="15" priority="92" stopIfTrue="1">
      <formula>TRIM($I28)=""</formula>
    </cfRule>
  </conditionalFormatting>
  <conditionalFormatting sqref="I30:Y30">
    <cfRule type="expression" dxfId="14" priority="91" stopIfTrue="1">
      <formula>TRIM($I30)=""</formula>
    </cfRule>
  </conditionalFormatting>
  <conditionalFormatting sqref="I32:Y32">
    <cfRule type="expression" dxfId="13" priority="90" stopIfTrue="1">
      <formula>TRIM($I32)=""</formula>
    </cfRule>
  </conditionalFormatting>
  <conditionalFormatting sqref="I71:Y71">
    <cfRule type="expression" dxfId="12" priority="84" stopIfTrue="1">
      <formula>OR(AND($I63="する",AND($I71&lt;&gt;"", OR(ISERROR(FIND("@"&amp;LEFT($I71,3)&amp;"@", 都道府県3))=FALSE, ISERROR(FIND("@"&amp;LEFT($I71,4)&amp;"@",都道府県4))=FALSE))=FALSE),AND($I63="しない",NOT(ISBLANK($I71))))</formula>
    </cfRule>
  </conditionalFormatting>
  <conditionalFormatting sqref="I73:Y73">
    <cfRule type="expression" dxfId="11" priority="83" stopIfTrue="1">
      <formula>OR(AND($I63="する",TRIM($I73)=""),AND($I63="しない",NOT(ISBLANK($I73))))</formula>
    </cfRule>
  </conditionalFormatting>
  <conditionalFormatting sqref="I75:Y75">
    <cfRule type="expression" dxfId="10" priority="82" stopIfTrue="1">
      <formula>OR(AND($I63="する",TRIM($I75)=""),AND($I63="しない",NOT(ISBLANK($I75))))</formula>
    </cfRule>
  </conditionalFormatting>
  <conditionalFormatting sqref="I77:Y77">
    <cfRule type="expression" dxfId="9" priority="81" stopIfTrue="1">
      <formula>OR(AND($I63="する",TRIM($I77)=""),AND($I63="しない",NOT(ISBLANK($I77))))</formula>
    </cfRule>
  </conditionalFormatting>
  <conditionalFormatting sqref="I79:Y79">
    <cfRule type="expression" dxfId="8" priority="80" stopIfTrue="1">
      <formula>OR(AND($I63="する",TRIM($I79)=""),AND($I63="しない",NOT(ISBLANK($I79))))</formula>
    </cfRule>
  </conditionalFormatting>
  <conditionalFormatting sqref="I81:Y81">
    <cfRule type="expression" dxfId="7" priority="79" stopIfTrue="1">
      <formula>OR(AND($I63="する",TRIM($I81)=""),AND($I63="しない",NOT(ISBLANK($I81))))</formula>
    </cfRule>
  </conditionalFormatting>
  <conditionalFormatting sqref="I153:Y153">
    <cfRule type="expression" dxfId="6" priority="72" stopIfTrue="1">
      <formula>AND($I149="する",TRIM($I153)="")</formula>
    </cfRule>
  </conditionalFormatting>
  <conditionalFormatting sqref="I157:Y157">
    <cfRule type="expression" dxfId="5" priority="71" stopIfTrue="1">
      <formula>AND($I149="する",TRIM($I157)="")</formula>
    </cfRule>
  </conditionalFormatting>
  <conditionalFormatting sqref="M248:Y248">
    <cfRule type="expression" dxfId="4" priority="21" stopIfTrue="1">
      <formula>AND(E248="○",TRIM($M248)="")</formula>
    </cfRule>
  </conditionalFormatting>
  <conditionalFormatting sqref="M261:Y261">
    <cfRule type="expression" dxfId="3" priority="10" stopIfTrue="1">
      <formula>AND(E261="○",TRIM($M261)="")</formula>
    </cfRule>
  </conditionalFormatting>
  <conditionalFormatting sqref="M269:Y269">
    <cfRule type="expression" dxfId="2" priority="1" stopIfTrue="1">
      <formula>AND(E269="○",TRIM($M269)="")</formula>
    </cfRule>
  </conditionalFormatting>
  <conditionalFormatting sqref="N177:P177">
    <cfRule type="expression" dxfId="1" priority="63" stopIfTrue="1">
      <formula>TRIM($N177)=""</formula>
    </cfRule>
  </conditionalFormatting>
  <conditionalFormatting sqref="Q177:S177">
    <cfRule type="expression" dxfId="0" priority="62" stopIfTrue="1">
      <formula>TRIM($Q177)=""</formula>
    </cfRule>
  </conditionalFormatting>
  <dataValidations count="11">
    <dataValidation type="whole" imeMode="halfAlpha" allowBlank="1" showInputMessage="1" showErrorMessage="1" error="7桁の数字を入力してください" sqref="I20:M20 I151:M151 I69:M69" xr:uid="{05E97954-93C3-4472-BC0C-2D4CAF677918}">
      <formula1>0</formula1>
      <formula2>9999999</formula2>
    </dataValidation>
    <dataValidation errorStyle="warning" imeMode="hiragana" allowBlank="1" showInputMessage="1" showErrorMessage="1" sqref="I22:Y22 M269:Y269 M261:Y261 M248:Y248 E196:T200 I187:Y187 I185:Y185 I181:M181 I157:Y157 I153:Y153 I116:Y116 I112:Y112 I81:Y81 I77:Y77 I75:Y75 I71:Y71 I32:Y32 I28:Y28 I26:Y26" xr:uid="{5D438682-E7DC-42FB-AB05-792C732F91C8}"/>
    <dataValidation errorStyle="warning" imeMode="fullKatakana" allowBlank="1" showInputMessage="1" showErrorMessage="1" sqref="I24:Y24 I155:Y155 I114:Y114 I79:Y79 I73:Y73 I30:Y30" xr:uid="{F4A45A61-1ECE-469D-99BF-F9FBF0C76425}"/>
    <dataValidation errorStyle="warning" imeMode="halfAlpha" allowBlank="1" showInputMessage="1" showErrorMessage="1" sqref="I34:M34 I161:M161 I159:M159 I122:Y122 I120:M120 I118:M118 I85:M85 I83:M83 I36:M36" xr:uid="{887B7ABE-7014-4A16-A0EE-2EF502506AF1}"/>
    <dataValidation type="list" imeMode="halfAlpha" allowBlank="1" showInputMessage="1" showErrorMessage="1" error="リストから選択してください" sqref="I40:M40" xr:uid="{E9C5AAB9-F654-4899-A777-A834FE46B53E}">
      <formula1>"一致する,一致しない"</formula1>
    </dataValidation>
    <dataValidation type="list" imeMode="halfAlpha" allowBlank="1" showInputMessage="1" showErrorMessage="1" error="リストから選択してください" sqref="I63:M63 I149:M149" xr:uid="{80C2C56F-A4BC-495F-812D-39F4B78223D4}">
      <formula1>"しない,する"</formula1>
    </dataValidation>
    <dataValidation type="whole" imeMode="halfAlpha" allowBlank="1" showInputMessage="1" showErrorMessage="1" error="有効な数字を入力してください" sqref="I168:M168 I177:S177" xr:uid="{64D9BEE6-C199-4F1E-AF30-48699B8BCB33}">
      <formula1>0</formula1>
      <formula2>9999999999</formula2>
    </dataValidation>
    <dataValidation type="list" imeMode="halfAlpha" allowBlank="1" showInputMessage="1" showErrorMessage="1" error="リストから選択してください" sqref="I170:M170" xr:uid="{2190C277-7531-4EA7-8BEF-379029CF9F98}">
      <formula1>"なし,会社更生法,民事再生法"</formula1>
    </dataValidation>
    <dataValidation type="date" imeMode="halfAlpha" allowBlank="1" showInputMessage="1" showErrorMessage="1" error="有効な日付を入力してください" sqref="I172:M172 O183:Q183 I183:M183 I174:M174" xr:uid="{9285127E-6FF8-45EF-AAA3-7687D144E732}">
      <formula1>92</formula1>
      <formula2>73415</formula2>
    </dataValidation>
    <dataValidation type="whole" imeMode="halfAlpha" allowBlank="1" showInputMessage="1" showErrorMessage="1" error="有効な数字を入力してください。10兆円以上になる場合は、9,999,999,999と入力してください" sqref="I179:M179 U196:Y200" xr:uid="{C3B3E015-5B14-491E-8625-9658178A0E7A}">
      <formula1>-9999999999</formula1>
      <formula2>9999999999</formula2>
    </dataValidation>
    <dataValidation type="list" imeMode="halfAlpha" allowBlank="1" showInputMessage="1" showErrorMessage="1" error="リストから選択してください" sqref="E252:E269 E211:E248" xr:uid="{69F1BB82-F868-44BB-A31E-4BC2F36AFABE}">
      <formula1>"○,　"</formula1>
    </dataValidation>
  </dataValidations>
  <pageMargins left="0.19685039370078741" right="0.19685039370078741" top="0.39370078740157483" bottom="0.19685039370078741" header="0.19685039370078741" footer="0.19685039370078741"/>
  <pageSetup paperSize="9" scale="73" fitToHeight="0" orientation="portrait" r:id="rId1"/>
  <headerFooter>
    <oddHeader>&amp;R&amp;8&amp;P/&amp;N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7"/>
  <sheetViews>
    <sheetView zoomScaleNormal="100" workbookViewId="0">
      <selection activeCell="A5" sqref="A5"/>
    </sheetView>
  </sheetViews>
  <sheetFormatPr defaultRowHeight="13.5" x14ac:dyDescent="0.15"/>
  <cols>
    <col min="1" max="1" width="17.25" style="26" customWidth="1"/>
    <col min="2" max="16384" width="9" style="26"/>
  </cols>
  <sheetData>
    <row r="1" spans="1:2" x14ac:dyDescent="0.15">
      <c r="A1" s="26" t="str">
        <f>"@北海道@青森県@岩手県@宮城県@秋田県@山形県@福島県@茨城県@栃木県@群馬県@埼玉県@千葉県@東京都@新潟県@富山県@石川県@福井県@山梨県@長野県@岐阜県@静岡県@愛知県@三重県@滋賀県@京都府@大阪府@兵庫県@奈良県@鳥取県@島根県@岡山県@広島県@山口県@徳島県@香川県@愛媛県@高知県@福岡県@佐賀県@長崎県@熊本県@大分県@宮崎県@沖縄県@"</f>
        <v>@北海道@青森県@岩手県@宮城県@秋田県@山形県@福島県@茨城県@栃木県@群馬県@埼玉県@千葉県@東京都@新潟県@富山県@石川県@福井県@山梨県@長野県@岐阜県@静岡県@愛知県@三重県@滋賀県@京都府@大阪府@兵庫県@奈良県@鳥取県@島根県@岡山県@広島県@山口県@徳島県@香川県@愛媛県@高知県@福岡県@佐賀県@長崎県@熊本県@大分県@宮崎県@沖縄県@</v>
      </c>
    </row>
    <row r="2" spans="1:2" x14ac:dyDescent="0.15">
      <c r="A2" s="26" t="str">
        <f>"@神奈川県@和歌山県@鹿児島県@"</f>
        <v>@神奈川県@和歌山県@鹿児島県@</v>
      </c>
    </row>
    <row r="3" spans="1:2" x14ac:dyDescent="0.15">
      <c r="A3" s="26" t="s">
        <v>151</v>
      </c>
    </row>
    <row r="4" spans="1:2" x14ac:dyDescent="0.15">
      <c r="A4" s="26" t="s">
        <v>152</v>
      </c>
    </row>
    <row r="5" spans="1:2" x14ac:dyDescent="0.15">
      <c r="A5" s="26" t="str">
        <f>SUBSTITUTE(日付例_s,"例)","")</f>
        <v>2025/4/1</v>
      </c>
    </row>
    <row r="6" spans="1:2" x14ac:dyDescent="0.15">
      <c r="A6" s="74" t="str">
        <f>TEXT(基準日,"ggge年")</f>
        <v>令和7年</v>
      </c>
      <c r="B6" s="26" t="s">
        <v>119</v>
      </c>
    </row>
    <row r="7" spans="1:2" x14ac:dyDescent="0.15">
      <c r="A7" s="74" t="str">
        <f>TEXT(DATE(YEAR(基準日)-1,MONTH(基準日),DAY(基準日)),"ggge年")</f>
        <v>令和6年</v>
      </c>
      <c r="B7" s="26" t="s">
        <v>120</v>
      </c>
    </row>
  </sheetData>
  <sheetProtection algorithmName="SHA-512" hashValue="VjyZ7KtCWQk+Igze8Xy8NDHXR5yS57fZ6sGwf3fgx79IHawGzNyWSqVFGDjXBckEtX1oXA423ea8QvuEkjkMaA==" saltValue="BqUJQp/glOctYHAKPo/oqQ==" spinCount="100000" sheet="1" objects="1" scenarios="1"/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11</vt:i4>
      </vt:variant>
    </vt:vector>
  </HeadingPairs>
  <TitlesOfParts>
    <vt:vector size="13" baseType="lpstr">
      <vt:lpstr>入力シート</vt:lpstr>
      <vt:lpstr>settings</vt:lpstr>
      <vt:lpstr>入力シート!Print_Titles</vt:lpstr>
      <vt:lpstr>基準日</vt:lpstr>
      <vt:lpstr>希望</vt:lpstr>
      <vt:lpstr>希望_物品</vt:lpstr>
      <vt:lpstr>希望_役務</vt:lpstr>
      <vt:lpstr>去年</vt:lpstr>
      <vt:lpstr>今年</vt:lpstr>
      <vt:lpstr>都道府県3</vt:lpstr>
      <vt:lpstr>都道府県4</vt:lpstr>
      <vt:lpstr>日付例</vt:lpstr>
      <vt:lpstr>日付例_s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2020-06-08T04:22:12Z</cp:lastPrinted>
  <dcterms:created xsi:type="dcterms:W3CDTF">2018-07-20T07:50:20Z</dcterms:created>
  <dcterms:modified xsi:type="dcterms:W3CDTF">2025-09-08T02:46:04Z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f42c9fa0-e25b-41d8-9084-69fa7e634527</vt:lpwstr>
  </property>
</Properties>
</file>